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22515" windowHeight="8190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</definedNames>
  <calcPr calcId="145621"/>
</workbook>
</file>

<file path=xl/calcChain.xml><?xml version="1.0" encoding="utf-8"?>
<calcChain xmlns="http://schemas.openxmlformats.org/spreadsheetml/2006/main">
  <c r="M81" i="17" l="1"/>
  <c r="L81" i="17"/>
  <c r="K81" i="17"/>
  <c r="J81" i="17"/>
  <c r="J77" i="17" s="1"/>
  <c r="I81" i="17"/>
  <c r="H81" i="17"/>
  <c r="G81" i="17"/>
  <c r="F81" i="17"/>
  <c r="F77" i="17" s="1"/>
  <c r="E81" i="17"/>
  <c r="M78" i="17"/>
  <c r="L78" i="17"/>
  <c r="L77" i="17" s="1"/>
  <c r="K78" i="17"/>
  <c r="K77" i="17" s="1"/>
  <c r="J78" i="17"/>
  <c r="I78" i="17"/>
  <c r="H78" i="17"/>
  <c r="H77" i="17" s="1"/>
  <c r="G78" i="17"/>
  <c r="G77" i="17" s="1"/>
  <c r="F78" i="17"/>
  <c r="E78" i="17"/>
  <c r="M77" i="17"/>
  <c r="I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J64" i="17" s="1"/>
  <c r="I68" i="17"/>
  <c r="H68" i="17"/>
  <c r="G68" i="17"/>
  <c r="F68" i="17"/>
  <c r="F64" i="17" s="1"/>
  <c r="E68" i="17"/>
  <c r="M65" i="17"/>
  <c r="L65" i="17"/>
  <c r="L64" i="17" s="1"/>
  <c r="K65" i="17"/>
  <c r="K64" i="17" s="1"/>
  <c r="J65" i="17"/>
  <c r="I65" i="17"/>
  <c r="H65" i="17"/>
  <c r="H64" i="17" s="1"/>
  <c r="G65" i="17"/>
  <c r="G64" i="17" s="1"/>
  <c r="F65" i="17"/>
  <c r="E65" i="17"/>
  <c r="M64" i="17"/>
  <c r="I64" i="17"/>
  <c r="E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J52" i="17" s="1"/>
  <c r="J51" i="17" s="1"/>
  <c r="I56" i="17"/>
  <c r="H56" i="17"/>
  <c r="G56" i="17"/>
  <c r="F56" i="17"/>
  <c r="F52" i="17" s="1"/>
  <c r="F51" i="17" s="1"/>
  <c r="E56" i="17"/>
  <c r="M53" i="17"/>
  <c r="L53" i="17"/>
  <c r="L52" i="17" s="1"/>
  <c r="L51" i="17" s="1"/>
  <c r="K53" i="17"/>
  <c r="K52" i="17" s="1"/>
  <c r="K51" i="17" s="1"/>
  <c r="J53" i="17"/>
  <c r="I53" i="17"/>
  <c r="H53" i="17"/>
  <c r="H52" i="17" s="1"/>
  <c r="H51" i="17" s="1"/>
  <c r="G53" i="17"/>
  <c r="G52" i="17" s="1"/>
  <c r="G51" i="17" s="1"/>
  <c r="F53" i="17"/>
  <c r="E53" i="17"/>
  <c r="M52" i="17"/>
  <c r="M51" i="17" s="1"/>
  <c r="I52" i="17"/>
  <c r="I51" i="17" s="1"/>
  <c r="E52" i="17"/>
  <c r="E51" i="17" s="1"/>
  <c r="M47" i="17"/>
  <c r="L47" i="17"/>
  <c r="K47" i="17"/>
  <c r="K4" i="17" s="1"/>
  <c r="K92" i="17" s="1"/>
  <c r="J47" i="17"/>
  <c r="I47" i="17"/>
  <c r="H47" i="17"/>
  <c r="G47" i="17"/>
  <c r="G4" i="17" s="1"/>
  <c r="G92" i="17" s="1"/>
  <c r="F47" i="17"/>
  <c r="E47" i="17"/>
  <c r="M8" i="17"/>
  <c r="L8" i="17"/>
  <c r="L4" i="17" s="1"/>
  <c r="L92" i="17" s="1"/>
  <c r="K8" i="17"/>
  <c r="J8" i="17"/>
  <c r="I8" i="17"/>
  <c r="H8" i="17"/>
  <c r="H4" i="17" s="1"/>
  <c r="H92" i="17" s="1"/>
  <c r="G8" i="17"/>
  <c r="F8" i="17"/>
  <c r="E8" i="17"/>
  <c r="M5" i="17"/>
  <c r="M4" i="17" s="1"/>
  <c r="M92" i="17" s="1"/>
  <c r="L5" i="17"/>
  <c r="K5" i="17"/>
  <c r="J5" i="17"/>
  <c r="I5" i="17"/>
  <c r="I4" i="17" s="1"/>
  <c r="I92" i="17" s="1"/>
  <c r="H5" i="17"/>
  <c r="G5" i="17"/>
  <c r="F5" i="17"/>
  <c r="E5" i="17"/>
  <c r="E4" i="17" s="1"/>
  <c r="E92" i="17" s="1"/>
  <c r="J4" i="17"/>
  <c r="F4" i="17"/>
  <c r="M81" i="16"/>
  <c r="L81" i="16"/>
  <c r="L77" i="16" s="1"/>
  <c r="K81" i="16"/>
  <c r="J81" i="16"/>
  <c r="I81" i="16"/>
  <c r="H81" i="16"/>
  <c r="H77" i="16" s="1"/>
  <c r="G81" i="16"/>
  <c r="F81" i="16"/>
  <c r="E81" i="16"/>
  <c r="M78" i="16"/>
  <c r="M77" i="16" s="1"/>
  <c r="L78" i="16"/>
  <c r="K78" i="16"/>
  <c r="J78" i="16"/>
  <c r="I78" i="16"/>
  <c r="I77" i="16" s="1"/>
  <c r="H78" i="16"/>
  <c r="G78" i="16"/>
  <c r="F78" i="16"/>
  <c r="E78" i="16"/>
  <c r="E77" i="16" s="1"/>
  <c r="K77" i="16"/>
  <c r="J77" i="16"/>
  <c r="G77" i="16"/>
  <c r="F77" i="16"/>
  <c r="M73" i="16"/>
  <c r="L73" i="16"/>
  <c r="K73" i="16"/>
  <c r="J73" i="16"/>
  <c r="I73" i="16"/>
  <c r="H73" i="16"/>
  <c r="G73" i="16"/>
  <c r="F73" i="16"/>
  <c r="E73" i="16"/>
  <c r="M68" i="16"/>
  <c r="L68" i="16"/>
  <c r="L64" i="16" s="1"/>
  <c r="K68" i="16"/>
  <c r="J68" i="16"/>
  <c r="I68" i="16"/>
  <c r="H68" i="16"/>
  <c r="H64" i="16" s="1"/>
  <c r="G68" i="16"/>
  <c r="F68" i="16"/>
  <c r="E68" i="16"/>
  <c r="M65" i="16"/>
  <c r="M64" i="16" s="1"/>
  <c r="L65" i="16"/>
  <c r="K65" i="16"/>
  <c r="J65" i="16"/>
  <c r="I65" i="16"/>
  <c r="I64" i="16" s="1"/>
  <c r="H65" i="16"/>
  <c r="G65" i="16"/>
  <c r="F65" i="16"/>
  <c r="E65" i="16"/>
  <c r="E64" i="16" s="1"/>
  <c r="K64" i="16"/>
  <c r="J64" i="16"/>
  <c r="G64" i="16"/>
  <c r="F64" i="16"/>
  <c r="M59" i="16"/>
  <c r="L59" i="16"/>
  <c r="K59" i="16"/>
  <c r="J59" i="16"/>
  <c r="I59" i="16"/>
  <c r="H59" i="16"/>
  <c r="G59" i="16"/>
  <c r="F59" i="16"/>
  <c r="E59" i="16"/>
  <c r="M56" i="16"/>
  <c r="L56" i="16"/>
  <c r="L52" i="16" s="1"/>
  <c r="L51" i="16" s="1"/>
  <c r="K56" i="16"/>
  <c r="J56" i="16"/>
  <c r="I56" i="16"/>
  <c r="H56" i="16"/>
  <c r="H52" i="16" s="1"/>
  <c r="H51" i="16" s="1"/>
  <c r="G56" i="16"/>
  <c r="F56" i="16"/>
  <c r="E56" i="16"/>
  <c r="M53" i="16"/>
  <c r="M52" i="16" s="1"/>
  <c r="M51" i="16" s="1"/>
  <c r="L53" i="16"/>
  <c r="K53" i="16"/>
  <c r="J53" i="16"/>
  <c r="I53" i="16"/>
  <c r="I52" i="16" s="1"/>
  <c r="I51" i="16" s="1"/>
  <c r="H53" i="16"/>
  <c r="G53" i="16"/>
  <c r="F53" i="16"/>
  <c r="E53" i="16"/>
  <c r="E52" i="16" s="1"/>
  <c r="E51" i="16" s="1"/>
  <c r="K52" i="16"/>
  <c r="J52" i="16"/>
  <c r="J51" i="16" s="1"/>
  <c r="G52" i="16"/>
  <c r="F52" i="16"/>
  <c r="F51" i="16" s="1"/>
  <c r="K51" i="16"/>
  <c r="G51" i="16"/>
  <c r="M47" i="16"/>
  <c r="L47" i="16"/>
  <c r="L4" i="16" s="1"/>
  <c r="K47" i="16"/>
  <c r="J47" i="16"/>
  <c r="I47" i="16"/>
  <c r="H47" i="16"/>
  <c r="H4" i="16" s="1"/>
  <c r="G47" i="16"/>
  <c r="F47" i="16"/>
  <c r="E47" i="16"/>
  <c r="M8" i="16"/>
  <c r="M4" i="16" s="1"/>
  <c r="L8" i="16"/>
  <c r="K8" i="16"/>
  <c r="J8" i="16"/>
  <c r="I8" i="16"/>
  <c r="I4" i="16" s="1"/>
  <c r="H8" i="16"/>
  <c r="G8" i="16"/>
  <c r="F8" i="16"/>
  <c r="E8" i="16"/>
  <c r="E4" i="16" s="1"/>
  <c r="M5" i="16"/>
  <c r="L5" i="16"/>
  <c r="K5" i="16"/>
  <c r="J5" i="16"/>
  <c r="J4" i="16" s="1"/>
  <c r="I5" i="16"/>
  <c r="H5" i="16"/>
  <c r="G5" i="16"/>
  <c r="F5" i="16"/>
  <c r="F4" i="16" s="1"/>
  <c r="F92" i="16" s="1"/>
  <c r="E5" i="16"/>
  <c r="K4" i="16"/>
  <c r="K92" i="16" s="1"/>
  <c r="G4" i="16"/>
  <c r="G92" i="16" s="1"/>
  <c r="M81" i="15"/>
  <c r="M77" i="15" s="1"/>
  <c r="L81" i="15"/>
  <c r="K81" i="15"/>
  <c r="J81" i="15"/>
  <c r="I81" i="15"/>
  <c r="I77" i="15" s="1"/>
  <c r="H81" i="15"/>
  <c r="G81" i="15"/>
  <c r="F81" i="15"/>
  <c r="E81" i="15"/>
  <c r="E77" i="15" s="1"/>
  <c r="M78" i="15"/>
  <c r="L78" i="15"/>
  <c r="K78" i="15"/>
  <c r="J78" i="15"/>
  <c r="J77" i="15" s="1"/>
  <c r="I78" i="15"/>
  <c r="H78" i="15"/>
  <c r="G78" i="15"/>
  <c r="F78" i="15"/>
  <c r="F77" i="15" s="1"/>
  <c r="E78" i="15"/>
  <c r="L77" i="15"/>
  <c r="K77" i="15"/>
  <c r="H77" i="15"/>
  <c r="G77" i="15"/>
  <c r="M73" i="15"/>
  <c r="L73" i="15"/>
  <c r="K73" i="15"/>
  <c r="J73" i="15"/>
  <c r="I73" i="15"/>
  <c r="H73" i="15"/>
  <c r="G73" i="15"/>
  <c r="F73" i="15"/>
  <c r="E73" i="15"/>
  <c r="M68" i="15"/>
  <c r="M64" i="15" s="1"/>
  <c r="L68" i="15"/>
  <c r="K68" i="15"/>
  <c r="J68" i="15"/>
  <c r="I68" i="15"/>
  <c r="I64" i="15" s="1"/>
  <c r="H68" i="15"/>
  <c r="G68" i="15"/>
  <c r="F68" i="15"/>
  <c r="E68" i="15"/>
  <c r="E64" i="15" s="1"/>
  <c r="M65" i="15"/>
  <c r="L65" i="15"/>
  <c r="K65" i="15"/>
  <c r="J65" i="15"/>
  <c r="J64" i="15" s="1"/>
  <c r="I65" i="15"/>
  <c r="H65" i="15"/>
  <c r="G65" i="15"/>
  <c r="F65" i="15"/>
  <c r="F64" i="15" s="1"/>
  <c r="E65" i="15"/>
  <c r="L64" i="15"/>
  <c r="K64" i="15"/>
  <c r="H64" i="15"/>
  <c r="G64" i="15"/>
  <c r="M59" i="15"/>
  <c r="L59" i="15"/>
  <c r="K59" i="15"/>
  <c r="J59" i="15"/>
  <c r="I59" i="15"/>
  <c r="H59" i="15"/>
  <c r="G59" i="15"/>
  <c r="F59" i="15"/>
  <c r="E59" i="15"/>
  <c r="M56" i="15"/>
  <c r="M52" i="15" s="1"/>
  <c r="M51" i="15" s="1"/>
  <c r="L56" i="15"/>
  <c r="K56" i="15"/>
  <c r="J56" i="15"/>
  <c r="I56" i="15"/>
  <c r="I52" i="15" s="1"/>
  <c r="I51" i="15" s="1"/>
  <c r="H56" i="15"/>
  <c r="G56" i="15"/>
  <c r="F56" i="15"/>
  <c r="E56" i="15"/>
  <c r="E52" i="15" s="1"/>
  <c r="E51" i="15" s="1"/>
  <c r="M53" i="15"/>
  <c r="L53" i="15"/>
  <c r="K53" i="15"/>
  <c r="J53" i="15"/>
  <c r="J52" i="15" s="1"/>
  <c r="J51" i="15" s="1"/>
  <c r="I53" i="15"/>
  <c r="H53" i="15"/>
  <c r="G53" i="15"/>
  <c r="F53" i="15"/>
  <c r="F52" i="15" s="1"/>
  <c r="F51" i="15" s="1"/>
  <c r="E53" i="15"/>
  <c r="L52" i="15"/>
  <c r="K52" i="15"/>
  <c r="K51" i="15" s="1"/>
  <c r="H52" i="15"/>
  <c r="G52" i="15"/>
  <c r="G51" i="15" s="1"/>
  <c r="L51" i="15"/>
  <c r="H51" i="15"/>
  <c r="M47" i="15"/>
  <c r="M4" i="15" s="1"/>
  <c r="M92" i="15" s="1"/>
  <c r="L47" i="15"/>
  <c r="K47" i="15"/>
  <c r="J47" i="15"/>
  <c r="I47" i="15"/>
  <c r="I4" i="15" s="1"/>
  <c r="I92" i="15" s="1"/>
  <c r="H47" i="15"/>
  <c r="G47" i="15"/>
  <c r="F47" i="15"/>
  <c r="E47" i="15"/>
  <c r="E4" i="15" s="1"/>
  <c r="E92" i="15" s="1"/>
  <c r="M8" i="15"/>
  <c r="L8" i="15"/>
  <c r="K8" i="15"/>
  <c r="J8" i="15"/>
  <c r="J4" i="15" s="1"/>
  <c r="J92" i="15" s="1"/>
  <c r="I8" i="15"/>
  <c r="H8" i="15"/>
  <c r="G8" i="15"/>
  <c r="F8" i="15"/>
  <c r="F4" i="15" s="1"/>
  <c r="F92" i="15" s="1"/>
  <c r="E8" i="15"/>
  <c r="M5" i="15"/>
  <c r="L5" i="15"/>
  <c r="K5" i="15"/>
  <c r="K4" i="15" s="1"/>
  <c r="K92" i="15" s="1"/>
  <c r="J5" i="15"/>
  <c r="I5" i="15"/>
  <c r="H5" i="15"/>
  <c r="G5" i="15"/>
  <c r="G4" i="15" s="1"/>
  <c r="G92" i="15" s="1"/>
  <c r="F5" i="15"/>
  <c r="E5" i="15"/>
  <c r="L4" i="15"/>
  <c r="L92" i="15" s="1"/>
  <c r="H4" i="15"/>
  <c r="H92" i="15" s="1"/>
  <c r="M81" i="14"/>
  <c r="L81" i="14"/>
  <c r="K81" i="14"/>
  <c r="J81" i="14"/>
  <c r="J77" i="14" s="1"/>
  <c r="I81" i="14"/>
  <c r="H81" i="14"/>
  <c r="G81" i="14"/>
  <c r="F81" i="14"/>
  <c r="F77" i="14" s="1"/>
  <c r="E81" i="14"/>
  <c r="M78" i="14"/>
  <c r="L78" i="14"/>
  <c r="K78" i="14"/>
  <c r="K77" i="14" s="1"/>
  <c r="J78" i="14"/>
  <c r="I78" i="14"/>
  <c r="H78" i="14"/>
  <c r="G78" i="14"/>
  <c r="G77" i="14" s="1"/>
  <c r="F78" i="14"/>
  <c r="E78" i="14"/>
  <c r="M77" i="14"/>
  <c r="L77" i="14"/>
  <c r="I77" i="14"/>
  <c r="H77" i="14"/>
  <c r="E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J68" i="14"/>
  <c r="J64" i="14" s="1"/>
  <c r="I68" i="14"/>
  <c r="H68" i="14"/>
  <c r="G68" i="14"/>
  <c r="F68" i="14"/>
  <c r="F64" i="14" s="1"/>
  <c r="E68" i="14"/>
  <c r="M65" i="14"/>
  <c r="L65" i="14"/>
  <c r="K65" i="14"/>
  <c r="K64" i="14" s="1"/>
  <c r="J65" i="14"/>
  <c r="I65" i="14"/>
  <c r="H65" i="14"/>
  <c r="G65" i="14"/>
  <c r="G64" i="14" s="1"/>
  <c r="F65" i="14"/>
  <c r="E65" i="14"/>
  <c r="M64" i="14"/>
  <c r="L64" i="14"/>
  <c r="I64" i="14"/>
  <c r="H64" i="14"/>
  <c r="E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J56" i="14"/>
  <c r="J52" i="14" s="1"/>
  <c r="J51" i="14" s="1"/>
  <c r="I56" i="14"/>
  <c r="H56" i="14"/>
  <c r="G56" i="14"/>
  <c r="F56" i="14"/>
  <c r="F52" i="14" s="1"/>
  <c r="F51" i="14" s="1"/>
  <c r="E56" i="14"/>
  <c r="M53" i="14"/>
  <c r="L53" i="14"/>
  <c r="K53" i="14"/>
  <c r="K52" i="14" s="1"/>
  <c r="K51" i="14" s="1"/>
  <c r="J53" i="14"/>
  <c r="I53" i="14"/>
  <c r="H53" i="14"/>
  <c r="G53" i="14"/>
  <c r="G52" i="14" s="1"/>
  <c r="G51" i="14" s="1"/>
  <c r="F53" i="14"/>
  <c r="E53" i="14"/>
  <c r="M52" i="14"/>
  <c r="L52" i="14"/>
  <c r="L51" i="14" s="1"/>
  <c r="I52" i="14"/>
  <c r="H52" i="14"/>
  <c r="H51" i="14" s="1"/>
  <c r="E52" i="14"/>
  <c r="M51" i="14"/>
  <c r="I51" i="14"/>
  <c r="E51" i="14"/>
  <c r="M47" i="14"/>
  <c r="L47" i="14"/>
  <c r="K47" i="14"/>
  <c r="J47" i="14"/>
  <c r="J4" i="14" s="1"/>
  <c r="I47" i="14"/>
  <c r="H47" i="14"/>
  <c r="G47" i="14"/>
  <c r="F47" i="14"/>
  <c r="F4" i="14" s="1"/>
  <c r="E47" i="14"/>
  <c r="M8" i="14"/>
  <c r="L8" i="14"/>
  <c r="K8" i="14"/>
  <c r="K4" i="14" s="1"/>
  <c r="J8" i="14"/>
  <c r="I8" i="14"/>
  <c r="H8" i="14"/>
  <c r="G8" i="14"/>
  <c r="G4" i="14" s="1"/>
  <c r="F8" i="14"/>
  <c r="E8" i="14"/>
  <c r="M5" i="14"/>
  <c r="L5" i="14"/>
  <c r="L4" i="14" s="1"/>
  <c r="K5" i="14"/>
  <c r="J5" i="14"/>
  <c r="I5" i="14"/>
  <c r="H5" i="14"/>
  <c r="H4" i="14" s="1"/>
  <c r="H92" i="14" s="1"/>
  <c r="G5" i="14"/>
  <c r="F5" i="14"/>
  <c r="E5" i="14"/>
  <c r="M4" i="14"/>
  <c r="M92" i="14" s="1"/>
  <c r="I4" i="14"/>
  <c r="I92" i="14" s="1"/>
  <c r="E4" i="14"/>
  <c r="E92" i="14" s="1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K10" i="13"/>
  <c r="J10" i="13"/>
  <c r="J9" i="13" s="1"/>
  <c r="I10" i="13"/>
  <c r="H10" i="13"/>
  <c r="G10" i="13"/>
  <c r="F10" i="13"/>
  <c r="F9" i="13" s="1"/>
  <c r="E10" i="13"/>
  <c r="M9" i="13"/>
  <c r="L9" i="13"/>
  <c r="K9" i="13"/>
  <c r="I9" i="13"/>
  <c r="H9" i="13"/>
  <c r="G9" i="13"/>
  <c r="E9" i="13"/>
  <c r="M4" i="13"/>
  <c r="M40" i="13" s="1"/>
  <c r="L4" i="13"/>
  <c r="L40" i="13" s="1"/>
  <c r="K4" i="13"/>
  <c r="K40" i="13" s="1"/>
  <c r="J4" i="13"/>
  <c r="J40" i="13" s="1"/>
  <c r="I4" i="13"/>
  <c r="I40" i="13" s="1"/>
  <c r="H4" i="13"/>
  <c r="H40" i="13" s="1"/>
  <c r="G4" i="13"/>
  <c r="G40" i="13" s="1"/>
  <c r="F4" i="13"/>
  <c r="F40" i="13" s="1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H26" i="11" s="1"/>
  <c r="G4" i="11"/>
  <c r="G26" i="11" s="1"/>
  <c r="F4" i="11"/>
  <c r="F26" i="11" s="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L92" i="14" l="1"/>
  <c r="G92" i="14"/>
  <c r="K92" i="14"/>
  <c r="F92" i="14"/>
  <c r="J92" i="14"/>
  <c r="J92" i="16"/>
  <c r="E92" i="16"/>
  <c r="I92" i="16"/>
  <c r="M92" i="16"/>
  <c r="H92" i="16"/>
  <c r="L92" i="16"/>
  <c r="F92" i="17"/>
  <c r="J92" i="17"/>
</calcChain>
</file>

<file path=xl/sharedStrings.xml><?xml version="1.0" encoding="utf-8"?>
<sst xmlns="http://schemas.openxmlformats.org/spreadsheetml/2006/main" count="6489" uniqueCount="161">
  <si>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</si>
  <si>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</si>
  <si>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</si>
  <si>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</si>
  <si>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</si>
  <si>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</si>
  <si>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</si>
  <si>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</si>
  <si>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</si>
  <si>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</si>
  <si>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</si>
  <si>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</si>
  <si>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</si>
  <si>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</si>
  <si>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</si>
  <si>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</si>
  <si>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</si>
  <si>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</si>
  <si>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</si>
  <si>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</si>
  <si>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</si>
  <si>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</si>
  <si>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</si>
  <si>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</si>
  <si>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</si>
  <si>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</si>
  <si>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</si>
  <si>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</si>
  <si>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</si>
  <si>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</si>
  <si>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</si>
  <si>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</si>
  <si>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</si>
  <si>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</si>
  <si>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</si>
  <si>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</si>
  <si>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</si>
  <si>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</si>
  <si>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</si>
  <si>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</si>
  <si>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</si>
  <si>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</si>
  <si>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</si>
  <si>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</si>
  <si>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</si>
  <si>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</si>
  <si>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</si>
  <si>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</si>
  <si>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</si>
  <si>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</si>
  <si>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</si>
  <si>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</si>
  <si>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</si>
  <si>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</si>
  <si>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</si>
  <si>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</si>
  <si>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</si>
  <si>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</si>
  <si>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</si>
  <si>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</si>
  <si>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</si>
  <si>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</si>
  <si>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</si>
  <si>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</si>
  <si>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</si>
  <si>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</si>
  <si>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</si>
  <si>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</si>
  <si>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</si>
  <si>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</si>
  <si>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</si>
  <si>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</si>
  <si>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</si>
  <si>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</si>
  <si>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</si>
  <si>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</si>
  <si>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</si>
  <si>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</si>
  <si>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</si>
  <si>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</si>
  <si>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</si>
  <si>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</si>
  <si>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</si>
  <si>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</si>
  <si>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</si>
  <si>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</si>
  <si>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</si>
  <si>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</si>
  <si>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</si>
  <si>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</si>
  <si>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</si>
  <si>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</si>
  <si>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</si>
  <si>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</si>
  <si>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</si>
  <si>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</si>
  <si>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</si>
  <si>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</si>
  <si>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</si>
  <si>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</si>
  <si>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</si>
  <si>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</si>
  <si>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</si>
  <si>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</si>
  <si>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</si>
  <si>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</si>
  <si>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</si>
  <si>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</si>
  <si>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</si>
  <si>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</si>
  <si>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</si>
  <si>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</si>
  <si>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</si>
  <si>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</si>
  <si>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</si>
  <si>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</si>
  <si>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</si>
  <si>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</si>
  <si>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</si>
  <si>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</si>
  <si>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</si>
  <si>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</si>
  <si>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12. </t>
  </si>
  <si>
    <t xml:space="preserve">10. </t>
  </si>
  <si>
    <t>1. Support Services - His Majesty, The King</t>
  </si>
  <si>
    <t xml:space="preserve">11. </t>
  </si>
  <si>
    <t xml:space="preserve">13. 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</si>
  <si>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</si>
  <si>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</si>
  <si>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</si>
  <si>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</si>
  <si>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</si>
  <si>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</si>
  <si>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</si>
  <si>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Royal Household</t>
  </si>
  <si>
    <t>Table B.2: Payments and estimates by economic classification: Royal Household</t>
  </si>
  <si>
    <t>1. King'S Office Support Services</t>
  </si>
  <si>
    <t>2. Royal Trust</t>
  </si>
  <si>
    <t>1. His Majesty, The King'S Farms</t>
  </si>
  <si>
    <t xml:space="preserve">14. </t>
  </si>
  <si>
    <t xml:space="preserve">15. </t>
  </si>
  <si>
    <t>2. Royal Household Planning And Development</t>
  </si>
  <si>
    <t>3. His Majesty, The King'S Farms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</si>
  <si>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</si>
  <si>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</si>
  <si>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</si>
  <si>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</si>
  <si>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</si>
  <si>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</si>
  <si>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Table 10.2: Summary of departmental receipts collection</t>
  </si>
  <si>
    <t>Table 10.3: Summary of payments and estimates by programme: Royal Household</t>
  </si>
  <si>
    <t>Table 10.5: Summary of provincial payments and estimates by economic classification: Royal Household</t>
  </si>
  <si>
    <t>Table 10.6: Summary of payments and estimates by sub-programme: Support Services - His Majesty, The King</t>
  </si>
  <si>
    <t>Table 10.7: Summary of payments and estimates by economic classification: Support Services - His Majesty, The King</t>
  </si>
  <si>
    <t>Table 10.8: Summary of payments and estimates by sub-programme: Royal Household Planning And Development</t>
  </si>
  <si>
    <t>Table 10.9: Summary of payments and estimates by economic classification: Royal Household Planning And Development</t>
  </si>
  <si>
    <t>Table 10.10: Summary of payments and estimates by sub-programme: His Majesty, The King'S Farms</t>
  </si>
  <si>
    <t>Table 10.11: Summary of payments and estimates by economic classification: His Majesty, The King'S Farms</t>
  </si>
  <si>
    <t>Table B.2A: Payments and estimates by economic classification: Support Services - His Majesty, The King</t>
  </si>
  <si>
    <t>Table B.2B: Payments and estimates by economic classification: Royal Household Planning And Development</t>
  </si>
  <si>
    <t>Table B.2C: Payments and estimates by economic classification: His Majesty, The King'S Farms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</si>
</sst>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149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81</v>
      </c>
      <c r="D9" s="33">
        <v>104</v>
      </c>
      <c r="E9" s="33">
        <v>96</v>
      </c>
      <c r="F9" s="32">
        <v>103</v>
      </c>
      <c r="G9" s="33">
        <v>103</v>
      </c>
      <c r="H9" s="34">
        <v>90</v>
      </c>
      <c r="I9" s="33">
        <v>109</v>
      </c>
      <c r="J9" s="33">
        <v>110</v>
      </c>
      <c r="K9" s="33">
        <v>117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335</v>
      </c>
      <c r="D13" s="33">
        <v>0</v>
      </c>
      <c r="E13" s="33">
        <v>0</v>
      </c>
      <c r="F13" s="32">
        <v>0</v>
      </c>
      <c r="G13" s="33">
        <v>0</v>
      </c>
      <c r="H13" s="34">
        <v>594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97</v>
      </c>
      <c r="D14" s="36">
        <v>50</v>
      </c>
      <c r="E14" s="36">
        <v>3</v>
      </c>
      <c r="F14" s="35">
        <v>0</v>
      </c>
      <c r="G14" s="36">
        <v>0</v>
      </c>
      <c r="H14" s="37">
        <v>11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513</v>
      </c>
      <c r="D15" s="61">
        <f t="shared" ref="D15:K15" si="1">SUM(D5:D14)</f>
        <v>154</v>
      </c>
      <c r="E15" s="61">
        <f t="shared" si="1"/>
        <v>99</v>
      </c>
      <c r="F15" s="62">
        <f t="shared" si="1"/>
        <v>103</v>
      </c>
      <c r="G15" s="61">
        <f t="shared" si="1"/>
        <v>103</v>
      </c>
      <c r="H15" s="63">
        <f t="shared" si="1"/>
        <v>695</v>
      </c>
      <c r="I15" s="61">
        <f t="shared" si="1"/>
        <v>109</v>
      </c>
      <c r="J15" s="61">
        <f t="shared" si="1"/>
        <v>110</v>
      </c>
      <c r="K15" s="61">
        <f t="shared" si="1"/>
        <v>117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81</v>
      </c>
      <c r="F9" s="72">
        <f t="shared" ref="F9:M9" si="1">F10+F19</f>
        <v>104</v>
      </c>
      <c r="G9" s="72">
        <f t="shared" si="1"/>
        <v>96</v>
      </c>
      <c r="H9" s="73">
        <f t="shared" si="1"/>
        <v>103</v>
      </c>
      <c r="I9" s="72">
        <f t="shared" si="1"/>
        <v>103</v>
      </c>
      <c r="J9" s="74">
        <f t="shared" si="1"/>
        <v>90</v>
      </c>
      <c r="K9" s="72">
        <f t="shared" si="1"/>
        <v>109</v>
      </c>
      <c r="L9" s="72">
        <f t="shared" si="1"/>
        <v>110</v>
      </c>
      <c r="M9" s="72">
        <f t="shared" si="1"/>
        <v>117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81</v>
      </c>
      <c r="F10" s="100">
        <f t="shared" ref="F10:M10" si="2">SUM(F11:F13)</f>
        <v>104</v>
      </c>
      <c r="G10" s="100">
        <f t="shared" si="2"/>
        <v>96</v>
      </c>
      <c r="H10" s="101">
        <f t="shared" si="2"/>
        <v>103</v>
      </c>
      <c r="I10" s="100">
        <f t="shared" si="2"/>
        <v>103</v>
      </c>
      <c r="J10" s="102">
        <f t="shared" si="2"/>
        <v>90</v>
      </c>
      <c r="K10" s="100">
        <f t="shared" si="2"/>
        <v>109</v>
      </c>
      <c r="L10" s="100">
        <f t="shared" si="2"/>
        <v>110</v>
      </c>
      <c r="M10" s="100">
        <f t="shared" si="2"/>
        <v>117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81</v>
      </c>
      <c r="F13" s="86">
        <v>104</v>
      </c>
      <c r="G13" s="86">
        <v>96</v>
      </c>
      <c r="H13" s="87">
        <v>103</v>
      </c>
      <c r="I13" s="86">
        <v>103</v>
      </c>
      <c r="J13" s="88">
        <v>90</v>
      </c>
      <c r="K13" s="86">
        <v>109</v>
      </c>
      <c r="L13" s="86">
        <v>110</v>
      </c>
      <c r="M13" s="86">
        <v>117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81</v>
      </c>
      <c r="F15" s="79">
        <v>104</v>
      </c>
      <c r="G15" s="79">
        <v>96</v>
      </c>
      <c r="H15" s="80">
        <v>103</v>
      </c>
      <c r="I15" s="79">
        <v>103</v>
      </c>
      <c r="J15" s="81">
        <v>90</v>
      </c>
      <c r="K15" s="79">
        <v>109</v>
      </c>
      <c r="L15" s="79">
        <v>110</v>
      </c>
      <c r="M15" s="81">
        <v>117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335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594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335</v>
      </c>
      <c r="F38" s="93">
        <v>0</v>
      </c>
      <c r="G38" s="93">
        <v>0</v>
      </c>
      <c r="H38" s="94">
        <v>0</v>
      </c>
      <c r="I38" s="93">
        <v>0</v>
      </c>
      <c r="J38" s="95">
        <v>594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97</v>
      </c>
      <c r="F39" s="72">
        <v>50</v>
      </c>
      <c r="G39" s="72">
        <v>3</v>
      </c>
      <c r="H39" s="73">
        <v>0</v>
      </c>
      <c r="I39" s="72">
        <v>0</v>
      </c>
      <c r="J39" s="74">
        <v>11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513</v>
      </c>
      <c r="F40" s="46">
        <f t="shared" ref="F40:M40" si="6">F4+F9+F21+F29+F31+F36+F39</f>
        <v>154</v>
      </c>
      <c r="G40" s="46">
        <f t="shared" si="6"/>
        <v>99</v>
      </c>
      <c r="H40" s="47">
        <f t="shared" si="6"/>
        <v>103</v>
      </c>
      <c r="I40" s="46">
        <f t="shared" si="6"/>
        <v>103</v>
      </c>
      <c r="J40" s="48">
        <f t="shared" si="6"/>
        <v>695</v>
      </c>
      <c r="K40" s="46">
        <f t="shared" si="6"/>
        <v>109</v>
      </c>
      <c r="L40" s="46">
        <f t="shared" si="6"/>
        <v>110</v>
      </c>
      <c r="M40" s="46">
        <f t="shared" si="6"/>
        <v>117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38973</v>
      </c>
      <c r="F4" s="72">
        <f t="shared" ref="F4:M4" si="0">F5+F8+F47</f>
        <v>41086</v>
      </c>
      <c r="G4" s="72">
        <f t="shared" si="0"/>
        <v>34910</v>
      </c>
      <c r="H4" s="73">
        <f t="shared" si="0"/>
        <v>26122</v>
      </c>
      <c r="I4" s="72">
        <f t="shared" si="0"/>
        <v>33303</v>
      </c>
      <c r="J4" s="74">
        <f t="shared" si="0"/>
        <v>32516</v>
      </c>
      <c r="K4" s="72">
        <f t="shared" si="0"/>
        <v>26760</v>
      </c>
      <c r="L4" s="72">
        <f t="shared" si="0"/>
        <v>25734</v>
      </c>
      <c r="M4" s="72">
        <f t="shared" si="0"/>
        <v>32056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20238</v>
      </c>
      <c r="F5" s="100">
        <f t="shared" ref="F5:M5" si="1">SUM(F6:F7)</f>
        <v>20093</v>
      </c>
      <c r="G5" s="100">
        <f t="shared" si="1"/>
        <v>21615</v>
      </c>
      <c r="H5" s="101">
        <f t="shared" si="1"/>
        <v>13938</v>
      </c>
      <c r="I5" s="100">
        <f t="shared" si="1"/>
        <v>20976</v>
      </c>
      <c r="J5" s="102">
        <f t="shared" si="1"/>
        <v>20981</v>
      </c>
      <c r="K5" s="100">
        <f t="shared" si="1"/>
        <v>13815</v>
      </c>
      <c r="L5" s="100">
        <f t="shared" si="1"/>
        <v>14567</v>
      </c>
      <c r="M5" s="100">
        <f t="shared" si="1"/>
        <v>15485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17506</v>
      </c>
      <c r="F6" s="79">
        <v>17300</v>
      </c>
      <c r="G6" s="79">
        <v>18849</v>
      </c>
      <c r="H6" s="80">
        <v>11763</v>
      </c>
      <c r="I6" s="79">
        <v>18801</v>
      </c>
      <c r="J6" s="81">
        <v>18806</v>
      </c>
      <c r="K6" s="79">
        <v>11590</v>
      </c>
      <c r="L6" s="79">
        <v>12216</v>
      </c>
      <c r="M6" s="79">
        <v>13110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2732</v>
      </c>
      <c r="F7" s="93">
        <v>2793</v>
      </c>
      <c r="G7" s="93">
        <v>2766</v>
      </c>
      <c r="H7" s="94">
        <v>2175</v>
      </c>
      <c r="I7" s="93">
        <v>2175</v>
      </c>
      <c r="J7" s="95">
        <v>2175</v>
      </c>
      <c r="K7" s="93">
        <v>2225</v>
      </c>
      <c r="L7" s="93">
        <v>2351</v>
      </c>
      <c r="M7" s="93">
        <v>2375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18735</v>
      </c>
      <c r="F8" s="100">
        <f t="shared" ref="F8:M8" si="2">SUM(F9:F46)</f>
        <v>20993</v>
      </c>
      <c r="G8" s="100">
        <f t="shared" si="2"/>
        <v>13295</v>
      </c>
      <c r="H8" s="101">
        <f t="shared" si="2"/>
        <v>12184</v>
      </c>
      <c r="I8" s="100">
        <f t="shared" si="2"/>
        <v>12327</v>
      </c>
      <c r="J8" s="102">
        <f t="shared" si="2"/>
        <v>11535</v>
      </c>
      <c r="K8" s="100">
        <f t="shared" si="2"/>
        <v>12945</v>
      </c>
      <c r="L8" s="100">
        <f t="shared" si="2"/>
        <v>11167</v>
      </c>
      <c r="M8" s="100">
        <f t="shared" si="2"/>
        <v>16571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46</v>
      </c>
      <c r="G10" s="86">
        <v>21</v>
      </c>
      <c r="H10" s="87">
        <v>55</v>
      </c>
      <c r="I10" s="86">
        <v>55</v>
      </c>
      <c r="J10" s="88">
        <v>-252</v>
      </c>
      <c r="K10" s="86">
        <v>58</v>
      </c>
      <c r="L10" s="86">
        <v>60</v>
      </c>
      <c r="M10" s="86">
        <v>63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52</v>
      </c>
      <c r="F11" s="86">
        <v>59</v>
      </c>
      <c r="G11" s="86">
        <v>14</v>
      </c>
      <c r="H11" s="87">
        <v>7</v>
      </c>
      <c r="I11" s="86">
        <v>7</v>
      </c>
      <c r="J11" s="88">
        <v>0</v>
      </c>
      <c r="K11" s="86">
        <v>7</v>
      </c>
      <c r="L11" s="86">
        <v>7</v>
      </c>
      <c r="M11" s="86">
        <v>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245</v>
      </c>
      <c r="F12" s="86">
        <v>1909</v>
      </c>
      <c r="G12" s="86">
        <v>1411</v>
      </c>
      <c r="H12" s="87">
        <v>1200</v>
      </c>
      <c r="I12" s="86">
        <v>1200</v>
      </c>
      <c r="J12" s="88">
        <v>2304</v>
      </c>
      <c r="K12" s="86">
        <v>1320</v>
      </c>
      <c r="L12" s="86">
        <v>1200</v>
      </c>
      <c r="M12" s="86">
        <v>1764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140</v>
      </c>
      <c r="F14" s="86">
        <v>120</v>
      </c>
      <c r="G14" s="86">
        <v>307</v>
      </c>
      <c r="H14" s="87">
        <v>0</v>
      </c>
      <c r="I14" s="86">
        <v>0</v>
      </c>
      <c r="J14" s="88">
        <v>77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1182</v>
      </c>
      <c r="F15" s="86">
        <v>1239</v>
      </c>
      <c r="G15" s="86">
        <v>929</v>
      </c>
      <c r="H15" s="87">
        <v>1240</v>
      </c>
      <c r="I15" s="86">
        <v>1240</v>
      </c>
      <c r="J15" s="88">
        <v>659</v>
      </c>
      <c r="K15" s="86">
        <v>1250</v>
      </c>
      <c r="L15" s="86">
        <v>1020</v>
      </c>
      <c r="M15" s="86">
        <v>945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242</v>
      </c>
      <c r="F16" s="86">
        <v>166</v>
      </c>
      <c r="G16" s="86">
        <v>107</v>
      </c>
      <c r="H16" s="87">
        <v>0</v>
      </c>
      <c r="I16" s="86">
        <v>0</v>
      </c>
      <c r="J16" s="88">
        <v>87</v>
      </c>
      <c r="K16" s="86">
        <v>0</v>
      </c>
      <c r="L16" s="86">
        <v>0</v>
      </c>
      <c r="M16" s="86">
        <v>500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1996</v>
      </c>
      <c r="F17" s="86">
        <v>1705</v>
      </c>
      <c r="G17" s="86">
        <v>491</v>
      </c>
      <c r="H17" s="87">
        <v>723</v>
      </c>
      <c r="I17" s="86">
        <v>1019</v>
      </c>
      <c r="J17" s="88">
        <v>1312</v>
      </c>
      <c r="K17" s="86">
        <v>754</v>
      </c>
      <c r="L17" s="86">
        <v>640</v>
      </c>
      <c r="M17" s="86">
        <v>1674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764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1126</v>
      </c>
      <c r="G22" s="86">
        <v>132</v>
      </c>
      <c r="H22" s="87">
        <v>500</v>
      </c>
      <c r="I22" s="86">
        <v>500</v>
      </c>
      <c r="J22" s="88">
        <v>0</v>
      </c>
      <c r="K22" s="86">
        <v>500</v>
      </c>
      <c r="L22" s="86">
        <v>530</v>
      </c>
      <c r="M22" s="86">
        <v>558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1960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782</v>
      </c>
      <c r="F24" s="86">
        <v>969</v>
      </c>
      <c r="G24" s="86">
        <v>374</v>
      </c>
      <c r="H24" s="87">
        <v>960</v>
      </c>
      <c r="I24" s="86">
        <v>1960</v>
      </c>
      <c r="J24" s="88">
        <v>1273</v>
      </c>
      <c r="K24" s="86">
        <v>980</v>
      </c>
      <c r="L24" s="86">
        <v>930</v>
      </c>
      <c r="M24" s="86">
        <v>979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100</v>
      </c>
      <c r="I25" s="86">
        <v>100</v>
      </c>
      <c r="J25" s="88">
        <v>1400</v>
      </c>
      <c r="K25" s="86">
        <v>120</v>
      </c>
      <c r="L25" s="86">
        <v>110</v>
      </c>
      <c r="M25" s="86">
        <v>116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33</v>
      </c>
      <c r="I26" s="86">
        <v>33</v>
      </c>
      <c r="J26" s="88">
        <v>10</v>
      </c>
      <c r="K26" s="86">
        <v>50</v>
      </c>
      <c r="L26" s="86">
        <v>36</v>
      </c>
      <c r="M26" s="86">
        <v>38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35</v>
      </c>
      <c r="J28" s="88">
        <v>182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521</v>
      </c>
      <c r="F29" s="86">
        <v>1576</v>
      </c>
      <c r="G29" s="86">
        <v>624</v>
      </c>
      <c r="H29" s="87">
        <v>7</v>
      </c>
      <c r="I29" s="86">
        <v>7</v>
      </c>
      <c r="J29" s="88">
        <v>63</v>
      </c>
      <c r="K29" s="86">
        <v>25</v>
      </c>
      <c r="L29" s="86">
        <v>7</v>
      </c>
      <c r="M29" s="86">
        <v>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36</v>
      </c>
      <c r="F30" s="86">
        <v>1031</v>
      </c>
      <c r="G30" s="86">
        <v>27</v>
      </c>
      <c r="H30" s="87">
        <v>100</v>
      </c>
      <c r="I30" s="86">
        <v>100</v>
      </c>
      <c r="J30" s="88">
        <v>2</v>
      </c>
      <c r="K30" s="86">
        <v>110</v>
      </c>
      <c r="L30" s="86">
        <v>115</v>
      </c>
      <c r="M30" s="86">
        <v>121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904</v>
      </c>
      <c r="F32" s="86">
        <v>212</v>
      </c>
      <c r="G32" s="86">
        <v>313</v>
      </c>
      <c r="H32" s="87">
        <v>0</v>
      </c>
      <c r="I32" s="86">
        <v>0</v>
      </c>
      <c r="J32" s="88">
        <v>2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775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</v>
      </c>
      <c r="F37" s="86">
        <v>502</v>
      </c>
      <c r="G37" s="86">
        <v>0</v>
      </c>
      <c r="H37" s="87">
        <v>320</v>
      </c>
      <c r="I37" s="86">
        <v>320</v>
      </c>
      <c r="J37" s="88">
        <v>103</v>
      </c>
      <c r="K37" s="86">
        <v>349</v>
      </c>
      <c r="L37" s="86">
        <v>363</v>
      </c>
      <c r="M37" s="86">
        <v>382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122</v>
      </c>
      <c r="F38" s="86">
        <v>517</v>
      </c>
      <c r="G38" s="86">
        <v>127</v>
      </c>
      <c r="H38" s="87">
        <v>340</v>
      </c>
      <c r="I38" s="86">
        <v>340</v>
      </c>
      <c r="J38" s="88">
        <v>50</v>
      </c>
      <c r="K38" s="86">
        <v>380</v>
      </c>
      <c r="L38" s="86">
        <v>360</v>
      </c>
      <c r="M38" s="86">
        <v>379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353</v>
      </c>
      <c r="F39" s="86">
        <v>260</v>
      </c>
      <c r="G39" s="86">
        <v>251</v>
      </c>
      <c r="H39" s="87">
        <v>163</v>
      </c>
      <c r="I39" s="86">
        <v>163</v>
      </c>
      <c r="J39" s="88">
        <v>51</v>
      </c>
      <c r="K39" s="86">
        <v>210</v>
      </c>
      <c r="L39" s="86">
        <v>120</v>
      </c>
      <c r="M39" s="86">
        <v>126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600</v>
      </c>
      <c r="F40" s="86">
        <v>1083</v>
      </c>
      <c r="G40" s="86">
        <v>820</v>
      </c>
      <c r="H40" s="87">
        <v>11</v>
      </c>
      <c r="I40" s="86">
        <v>-289</v>
      </c>
      <c r="J40" s="88">
        <v>54</v>
      </c>
      <c r="K40" s="86">
        <v>50</v>
      </c>
      <c r="L40" s="86">
        <v>60</v>
      </c>
      <c r="M40" s="86">
        <v>105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2490</v>
      </c>
      <c r="F41" s="86">
        <v>0</v>
      </c>
      <c r="G41" s="86">
        <v>0</v>
      </c>
      <c r="H41" s="87">
        <v>1440</v>
      </c>
      <c r="I41" s="86">
        <v>840</v>
      </c>
      <c r="J41" s="88">
        <v>-38</v>
      </c>
      <c r="K41" s="86">
        <v>1480</v>
      </c>
      <c r="L41" s="86">
        <v>1320</v>
      </c>
      <c r="M41" s="86">
        <v>2390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6695</v>
      </c>
      <c r="F42" s="86">
        <v>6070</v>
      </c>
      <c r="G42" s="86">
        <v>4415</v>
      </c>
      <c r="H42" s="87">
        <v>4365</v>
      </c>
      <c r="I42" s="86">
        <v>4477</v>
      </c>
      <c r="J42" s="88">
        <v>4176</v>
      </c>
      <c r="K42" s="86">
        <v>4652</v>
      </c>
      <c r="L42" s="86">
        <v>3609</v>
      </c>
      <c r="M42" s="86">
        <v>5701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</v>
      </c>
      <c r="F43" s="86">
        <v>44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377</v>
      </c>
      <c r="F44" s="86">
        <v>1595</v>
      </c>
      <c r="G44" s="86">
        <v>2157</v>
      </c>
      <c r="H44" s="87">
        <v>620</v>
      </c>
      <c r="I44" s="86">
        <v>220</v>
      </c>
      <c r="J44" s="88">
        <v>0</v>
      </c>
      <c r="K44" s="86">
        <v>650</v>
      </c>
      <c r="L44" s="86">
        <v>680</v>
      </c>
      <c r="M44" s="86">
        <v>716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6564</v>
      </c>
      <c r="F51" s="72">
        <f t="shared" ref="F51:M51" si="4">F52+F59+F62+F63+F64+F72+F73</f>
        <v>11524</v>
      </c>
      <c r="G51" s="72">
        <f t="shared" si="4"/>
        <v>11134</v>
      </c>
      <c r="H51" s="73">
        <f t="shared" si="4"/>
        <v>20541</v>
      </c>
      <c r="I51" s="72">
        <f t="shared" si="4"/>
        <v>15800</v>
      </c>
      <c r="J51" s="74">
        <f t="shared" si="4"/>
        <v>15844</v>
      </c>
      <c r="K51" s="72">
        <f t="shared" si="4"/>
        <v>22548</v>
      </c>
      <c r="L51" s="72">
        <f t="shared" si="4"/>
        <v>23575</v>
      </c>
      <c r="M51" s="72">
        <f t="shared" si="4"/>
        <v>24825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19</v>
      </c>
      <c r="F52" s="79">
        <f t="shared" ref="F52:M52" si="5">F53+F56</f>
        <v>0</v>
      </c>
      <c r="G52" s="79">
        <f t="shared" si="5"/>
        <v>28</v>
      </c>
      <c r="H52" s="80">
        <f t="shared" si="5"/>
        <v>9</v>
      </c>
      <c r="I52" s="79">
        <f t="shared" si="5"/>
        <v>9</v>
      </c>
      <c r="J52" s="81">
        <f t="shared" si="5"/>
        <v>27</v>
      </c>
      <c r="K52" s="79">
        <f t="shared" si="5"/>
        <v>10</v>
      </c>
      <c r="L52" s="79">
        <f t="shared" si="5"/>
        <v>10</v>
      </c>
      <c r="M52" s="79">
        <f t="shared" si="5"/>
        <v>11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19</v>
      </c>
      <c r="F53" s="93">
        <f t="shared" ref="F53:M53" si="6">SUM(F54:F55)</f>
        <v>0</v>
      </c>
      <c r="G53" s="93">
        <f t="shared" si="6"/>
        <v>28</v>
      </c>
      <c r="H53" s="94">
        <f t="shared" si="6"/>
        <v>9</v>
      </c>
      <c r="I53" s="93">
        <f t="shared" si="6"/>
        <v>9</v>
      </c>
      <c r="J53" s="95">
        <f t="shared" si="6"/>
        <v>27</v>
      </c>
      <c r="K53" s="93">
        <f t="shared" si="6"/>
        <v>10</v>
      </c>
      <c r="L53" s="93">
        <f t="shared" si="6"/>
        <v>10</v>
      </c>
      <c r="M53" s="93">
        <f t="shared" si="6"/>
        <v>11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19</v>
      </c>
      <c r="F55" s="93">
        <v>0</v>
      </c>
      <c r="G55" s="93">
        <v>28</v>
      </c>
      <c r="H55" s="94">
        <v>9</v>
      </c>
      <c r="I55" s="93">
        <v>9</v>
      </c>
      <c r="J55" s="95">
        <v>27</v>
      </c>
      <c r="K55" s="93">
        <v>10</v>
      </c>
      <c r="L55" s="93">
        <v>10</v>
      </c>
      <c r="M55" s="93">
        <v>11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5857</v>
      </c>
      <c r="F59" s="100">
        <f t="shared" ref="F59:M59" si="8">SUM(F60:F61)</f>
        <v>11300</v>
      </c>
      <c r="G59" s="100">
        <f t="shared" si="8"/>
        <v>10500</v>
      </c>
      <c r="H59" s="101">
        <f t="shared" si="8"/>
        <v>20393</v>
      </c>
      <c r="I59" s="100">
        <f t="shared" si="8"/>
        <v>15393</v>
      </c>
      <c r="J59" s="102">
        <f t="shared" si="8"/>
        <v>15300</v>
      </c>
      <c r="K59" s="100">
        <f t="shared" si="8"/>
        <v>22393</v>
      </c>
      <c r="L59" s="100">
        <f t="shared" si="8"/>
        <v>23415</v>
      </c>
      <c r="M59" s="100">
        <f t="shared" si="8"/>
        <v>24656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5857</v>
      </c>
      <c r="F61" s="93">
        <v>11300</v>
      </c>
      <c r="G61" s="93">
        <v>10500</v>
      </c>
      <c r="H61" s="94">
        <v>20393</v>
      </c>
      <c r="I61" s="93">
        <v>15393</v>
      </c>
      <c r="J61" s="95">
        <v>15300</v>
      </c>
      <c r="K61" s="93">
        <v>22393</v>
      </c>
      <c r="L61" s="93">
        <v>23415</v>
      </c>
      <c r="M61" s="93">
        <v>24656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688</v>
      </c>
      <c r="F73" s="86">
        <f t="shared" ref="F73:M73" si="12">SUM(F74:F75)</f>
        <v>224</v>
      </c>
      <c r="G73" s="86">
        <f t="shared" si="12"/>
        <v>606</v>
      </c>
      <c r="H73" s="87">
        <f t="shared" si="12"/>
        <v>139</v>
      </c>
      <c r="I73" s="86">
        <f t="shared" si="12"/>
        <v>398</v>
      </c>
      <c r="J73" s="88">
        <f t="shared" si="12"/>
        <v>517</v>
      </c>
      <c r="K73" s="86">
        <f t="shared" si="12"/>
        <v>145</v>
      </c>
      <c r="L73" s="86">
        <f t="shared" si="12"/>
        <v>150</v>
      </c>
      <c r="M73" s="86">
        <f t="shared" si="12"/>
        <v>158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688</v>
      </c>
      <c r="F74" s="79">
        <v>224</v>
      </c>
      <c r="G74" s="79">
        <v>606</v>
      </c>
      <c r="H74" s="80">
        <v>139</v>
      </c>
      <c r="I74" s="79">
        <v>398</v>
      </c>
      <c r="J74" s="81">
        <v>517</v>
      </c>
      <c r="K74" s="79">
        <v>145</v>
      </c>
      <c r="L74" s="79">
        <v>150</v>
      </c>
      <c r="M74" s="79">
        <v>158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1106</v>
      </c>
      <c r="F77" s="72">
        <f t="shared" ref="F77:M77" si="13">F78+F81+F84+F85+F86+F87+F88</f>
        <v>3032</v>
      </c>
      <c r="G77" s="72">
        <f t="shared" si="13"/>
        <v>13355</v>
      </c>
      <c r="H77" s="73">
        <f t="shared" si="13"/>
        <v>14167</v>
      </c>
      <c r="I77" s="72">
        <f t="shared" si="13"/>
        <v>17143</v>
      </c>
      <c r="J77" s="74">
        <f t="shared" si="13"/>
        <v>17944</v>
      </c>
      <c r="K77" s="72">
        <f t="shared" si="13"/>
        <v>2403</v>
      </c>
      <c r="L77" s="72">
        <f t="shared" si="13"/>
        <v>2533</v>
      </c>
      <c r="M77" s="72">
        <f t="shared" si="13"/>
        <v>2668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259</v>
      </c>
      <c r="F78" s="100">
        <f t="shared" ref="F78:M78" si="14">SUM(F79:F80)</f>
        <v>2527</v>
      </c>
      <c r="G78" s="100">
        <f t="shared" si="14"/>
        <v>12738</v>
      </c>
      <c r="H78" s="101">
        <f t="shared" si="14"/>
        <v>12866</v>
      </c>
      <c r="I78" s="100">
        <f t="shared" si="14"/>
        <v>16332</v>
      </c>
      <c r="J78" s="102">
        <f t="shared" si="14"/>
        <v>16716</v>
      </c>
      <c r="K78" s="100">
        <f t="shared" si="14"/>
        <v>1063</v>
      </c>
      <c r="L78" s="100">
        <f t="shared" si="14"/>
        <v>1112</v>
      </c>
      <c r="M78" s="100">
        <f t="shared" si="14"/>
        <v>1171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259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2527</v>
      </c>
      <c r="G80" s="93">
        <v>12738</v>
      </c>
      <c r="H80" s="94">
        <v>12866</v>
      </c>
      <c r="I80" s="93">
        <v>16332</v>
      </c>
      <c r="J80" s="95">
        <v>16716</v>
      </c>
      <c r="K80" s="93">
        <v>1063</v>
      </c>
      <c r="L80" s="93">
        <v>1112</v>
      </c>
      <c r="M80" s="93">
        <v>1171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763</v>
      </c>
      <c r="F81" s="86">
        <f t="shared" ref="F81:M81" si="15">SUM(F82:F83)</f>
        <v>505</v>
      </c>
      <c r="G81" s="86">
        <f t="shared" si="15"/>
        <v>617</v>
      </c>
      <c r="H81" s="87">
        <f t="shared" si="15"/>
        <v>1301</v>
      </c>
      <c r="I81" s="86">
        <f t="shared" si="15"/>
        <v>811</v>
      </c>
      <c r="J81" s="88">
        <f t="shared" si="15"/>
        <v>1228</v>
      </c>
      <c r="K81" s="86">
        <f t="shared" si="15"/>
        <v>1340</v>
      </c>
      <c r="L81" s="86">
        <f t="shared" si="15"/>
        <v>1421</v>
      </c>
      <c r="M81" s="86">
        <f t="shared" si="15"/>
        <v>1497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405</v>
      </c>
      <c r="H82" s="80">
        <v>1211</v>
      </c>
      <c r="I82" s="79">
        <v>811</v>
      </c>
      <c r="J82" s="81">
        <v>16</v>
      </c>
      <c r="K82" s="79">
        <v>1245</v>
      </c>
      <c r="L82" s="79">
        <v>1321</v>
      </c>
      <c r="M82" s="79">
        <v>1392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763</v>
      </c>
      <c r="F83" s="93">
        <v>505</v>
      </c>
      <c r="G83" s="93">
        <v>212</v>
      </c>
      <c r="H83" s="94">
        <v>90</v>
      </c>
      <c r="I83" s="93">
        <v>0</v>
      </c>
      <c r="J83" s="95">
        <v>1212</v>
      </c>
      <c r="K83" s="93">
        <v>95</v>
      </c>
      <c r="L83" s="93">
        <v>100</v>
      </c>
      <c r="M83" s="93">
        <v>105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84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3984</v>
      </c>
      <c r="F90" s="72">
        <v>3767</v>
      </c>
      <c r="G90" s="72">
        <v>1968</v>
      </c>
      <c r="H90" s="73">
        <v>2500</v>
      </c>
      <c r="I90" s="72">
        <v>2500</v>
      </c>
      <c r="J90" s="74">
        <v>2500</v>
      </c>
      <c r="K90" s="72">
        <v>2500</v>
      </c>
      <c r="L90" s="72">
        <v>4694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50627</v>
      </c>
      <c r="F92" s="46">
        <f t="shared" ref="F92:M92" si="16">F4+F51+F77+F90</f>
        <v>59409</v>
      </c>
      <c r="G92" s="46">
        <f t="shared" si="16"/>
        <v>61367</v>
      </c>
      <c r="H92" s="47">
        <f t="shared" si="16"/>
        <v>63330</v>
      </c>
      <c r="I92" s="46">
        <f t="shared" si="16"/>
        <v>68746</v>
      </c>
      <c r="J92" s="48">
        <f t="shared" si="16"/>
        <v>68804</v>
      </c>
      <c r="K92" s="46">
        <f t="shared" si="16"/>
        <v>54211</v>
      </c>
      <c r="L92" s="46">
        <f t="shared" si="16"/>
        <v>56536</v>
      </c>
      <c r="M92" s="46">
        <f t="shared" si="16"/>
        <v>59549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25265</v>
      </c>
      <c r="F4" s="72">
        <f t="shared" ref="F4:M4" si="0">F5+F8+F47</f>
        <v>27549</v>
      </c>
      <c r="G4" s="72">
        <f t="shared" si="0"/>
        <v>21231</v>
      </c>
      <c r="H4" s="73">
        <f t="shared" si="0"/>
        <v>15029</v>
      </c>
      <c r="I4" s="72">
        <f t="shared" si="0"/>
        <v>21841</v>
      </c>
      <c r="J4" s="74">
        <f t="shared" si="0"/>
        <v>20844</v>
      </c>
      <c r="K4" s="72">
        <f t="shared" si="0"/>
        <v>16198</v>
      </c>
      <c r="L4" s="72">
        <f t="shared" si="0"/>
        <v>14637</v>
      </c>
      <c r="M4" s="72">
        <f t="shared" si="0"/>
        <v>20182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10482</v>
      </c>
      <c r="F5" s="100">
        <f t="shared" ref="F5:M5" si="1">SUM(F6:F7)</f>
        <v>9801</v>
      </c>
      <c r="G5" s="100">
        <f t="shared" si="1"/>
        <v>10151</v>
      </c>
      <c r="H5" s="101">
        <f t="shared" si="1"/>
        <v>4585</v>
      </c>
      <c r="I5" s="100">
        <f t="shared" si="1"/>
        <v>10701</v>
      </c>
      <c r="J5" s="102">
        <f t="shared" si="1"/>
        <v>10474</v>
      </c>
      <c r="K5" s="100">
        <f t="shared" si="1"/>
        <v>5064</v>
      </c>
      <c r="L5" s="100">
        <f t="shared" si="1"/>
        <v>5367</v>
      </c>
      <c r="M5" s="100">
        <f t="shared" si="1"/>
        <v>5609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9233</v>
      </c>
      <c r="F6" s="79">
        <v>8611</v>
      </c>
      <c r="G6" s="79">
        <v>9012</v>
      </c>
      <c r="H6" s="80">
        <v>3365</v>
      </c>
      <c r="I6" s="79">
        <v>9481</v>
      </c>
      <c r="J6" s="81">
        <v>9254</v>
      </c>
      <c r="K6" s="79">
        <v>3730</v>
      </c>
      <c r="L6" s="79">
        <v>3958</v>
      </c>
      <c r="M6" s="79">
        <v>4186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1249</v>
      </c>
      <c r="F7" s="93">
        <v>1190</v>
      </c>
      <c r="G7" s="93">
        <v>1139</v>
      </c>
      <c r="H7" s="94">
        <v>1220</v>
      </c>
      <c r="I7" s="93">
        <v>1220</v>
      </c>
      <c r="J7" s="95">
        <v>1220</v>
      </c>
      <c r="K7" s="93">
        <v>1334</v>
      </c>
      <c r="L7" s="93">
        <v>1409</v>
      </c>
      <c r="M7" s="93">
        <v>1423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14783</v>
      </c>
      <c r="F8" s="100">
        <f t="shared" ref="F8:M8" si="2">SUM(F9:F46)</f>
        <v>17748</v>
      </c>
      <c r="G8" s="100">
        <f t="shared" si="2"/>
        <v>11080</v>
      </c>
      <c r="H8" s="101">
        <f t="shared" si="2"/>
        <v>10444</v>
      </c>
      <c r="I8" s="100">
        <f t="shared" si="2"/>
        <v>11140</v>
      </c>
      <c r="J8" s="102">
        <f t="shared" si="2"/>
        <v>10370</v>
      </c>
      <c r="K8" s="100">
        <f t="shared" si="2"/>
        <v>11134</v>
      </c>
      <c r="L8" s="100">
        <f t="shared" si="2"/>
        <v>9270</v>
      </c>
      <c r="M8" s="100">
        <f t="shared" si="2"/>
        <v>14573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46</v>
      </c>
      <c r="G10" s="86">
        <v>21</v>
      </c>
      <c r="H10" s="87">
        <v>55</v>
      </c>
      <c r="I10" s="86">
        <v>55</v>
      </c>
      <c r="J10" s="88">
        <v>7</v>
      </c>
      <c r="K10" s="86">
        <v>58</v>
      </c>
      <c r="L10" s="86">
        <v>60</v>
      </c>
      <c r="M10" s="86">
        <v>63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14</v>
      </c>
      <c r="F11" s="86">
        <v>59</v>
      </c>
      <c r="G11" s="86">
        <v>14</v>
      </c>
      <c r="H11" s="87">
        <v>7</v>
      </c>
      <c r="I11" s="86">
        <v>7</v>
      </c>
      <c r="J11" s="88">
        <v>0</v>
      </c>
      <c r="K11" s="86">
        <v>7</v>
      </c>
      <c r="L11" s="86">
        <v>7</v>
      </c>
      <c r="M11" s="86">
        <v>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245</v>
      </c>
      <c r="F12" s="86">
        <v>1909</v>
      </c>
      <c r="G12" s="86">
        <v>1411</v>
      </c>
      <c r="H12" s="87">
        <v>1200</v>
      </c>
      <c r="I12" s="86">
        <v>1200</v>
      </c>
      <c r="J12" s="88">
        <v>2044</v>
      </c>
      <c r="K12" s="86">
        <v>1320</v>
      </c>
      <c r="L12" s="86">
        <v>1200</v>
      </c>
      <c r="M12" s="86">
        <v>1764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140</v>
      </c>
      <c r="F14" s="86">
        <v>120</v>
      </c>
      <c r="G14" s="86">
        <v>307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1182</v>
      </c>
      <c r="F15" s="86">
        <v>1239</v>
      </c>
      <c r="G15" s="86">
        <v>950</v>
      </c>
      <c r="H15" s="87">
        <v>1240</v>
      </c>
      <c r="I15" s="86">
        <v>1240</v>
      </c>
      <c r="J15" s="88">
        <v>659</v>
      </c>
      <c r="K15" s="86">
        <v>1250</v>
      </c>
      <c r="L15" s="86">
        <v>1020</v>
      </c>
      <c r="M15" s="86">
        <v>945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242</v>
      </c>
      <c r="F16" s="86">
        <v>166</v>
      </c>
      <c r="G16" s="86">
        <v>107</v>
      </c>
      <c r="H16" s="87">
        <v>0</v>
      </c>
      <c r="I16" s="86">
        <v>0</v>
      </c>
      <c r="J16" s="88">
        <v>77</v>
      </c>
      <c r="K16" s="86">
        <v>0</v>
      </c>
      <c r="L16" s="86">
        <v>0</v>
      </c>
      <c r="M16" s="86">
        <v>500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1705</v>
      </c>
      <c r="G17" s="86">
        <v>491</v>
      </c>
      <c r="H17" s="87">
        <v>723</v>
      </c>
      <c r="I17" s="86">
        <v>1019</v>
      </c>
      <c r="J17" s="88">
        <v>1040</v>
      </c>
      <c r="K17" s="86">
        <v>754</v>
      </c>
      <c r="L17" s="86">
        <v>640</v>
      </c>
      <c r="M17" s="86">
        <v>1674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764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3</v>
      </c>
      <c r="G22" s="86">
        <v>109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1960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782</v>
      </c>
      <c r="F24" s="86">
        <v>931</v>
      </c>
      <c r="G24" s="86">
        <v>374</v>
      </c>
      <c r="H24" s="87">
        <v>960</v>
      </c>
      <c r="I24" s="86">
        <v>1960</v>
      </c>
      <c r="J24" s="88">
        <v>1262</v>
      </c>
      <c r="K24" s="86">
        <v>980</v>
      </c>
      <c r="L24" s="86">
        <v>930</v>
      </c>
      <c r="M24" s="86">
        <v>979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100</v>
      </c>
      <c r="I25" s="86">
        <v>100</v>
      </c>
      <c r="J25" s="88">
        <v>1399</v>
      </c>
      <c r="K25" s="86">
        <v>120</v>
      </c>
      <c r="L25" s="86">
        <v>110</v>
      </c>
      <c r="M25" s="86">
        <v>116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33</v>
      </c>
      <c r="I26" s="86">
        <v>33</v>
      </c>
      <c r="J26" s="88">
        <v>10</v>
      </c>
      <c r="K26" s="86">
        <v>50</v>
      </c>
      <c r="L26" s="86">
        <v>36</v>
      </c>
      <c r="M26" s="86">
        <v>38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262</v>
      </c>
      <c r="F29" s="86">
        <v>1555</v>
      </c>
      <c r="G29" s="86">
        <v>621</v>
      </c>
      <c r="H29" s="87">
        <v>7</v>
      </c>
      <c r="I29" s="86">
        <v>7</v>
      </c>
      <c r="J29" s="88">
        <v>63</v>
      </c>
      <c r="K29" s="86">
        <v>25</v>
      </c>
      <c r="L29" s="86">
        <v>7</v>
      </c>
      <c r="M29" s="86">
        <v>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7</v>
      </c>
      <c r="F30" s="86">
        <v>934</v>
      </c>
      <c r="G30" s="86">
        <v>4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-451</v>
      </c>
      <c r="G32" s="86">
        <v>127</v>
      </c>
      <c r="H32" s="87">
        <v>0</v>
      </c>
      <c r="I32" s="86">
        <v>0</v>
      </c>
      <c r="J32" s="88">
        <v>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168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</v>
      </c>
      <c r="F37" s="86">
        <v>460</v>
      </c>
      <c r="G37" s="86">
        <v>0</v>
      </c>
      <c r="H37" s="87">
        <v>0</v>
      </c>
      <c r="I37" s="86">
        <v>0</v>
      </c>
      <c r="J37" s="88">
        <v>8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122</v>
      </c>
      <c r="F38" s="86">
        <v>517</v>
      </c>
      <c r="G38" s="86">
        <v>127</v>
      </c>
      <c r="H38" s="87">
        <v>340</v>
      </c>
      <c r="I38" s="86">
        <v>340</v>
      </c>
      <c r="J38" s="88">
        <v>50</v>
      </c>
      <c r="K38" s="86">
        <v>380</v>
      </c>
      <c r="L38" s="86">
        <v>360</v>
      </c>
      <c r="M38" s="86">
        <v>379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251</v>
      </c>
      <c r="F39" s="86">
        <v>159</v>
      </c>
      <c r="G39" s="86">
        <v>163</v>
      </c>
      <c r="H39" s="87">
        <v>163</v>
      </c>
      <c r="I39" s="86">
        <v>163</v>
      </c>
      <c r="J39" s="88">
        <v>51</v>
      </c>
      <c r="K39" s="86">
        <v>210</v>
      </c>
      <c r="L39" s="86">
        <v>120</v>
      </c>
      <c r="M39" s="86">
        <v>126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267</v>
      </c>
      <c r="F40" s="86">
        <v>771</v>
      </c>
      <c r="G40" s="86">
        <v>53</v>
      </c>
      <c r="H40" s="87">
        <v>11</v>
      </c>
      <c r="I40" s="86">
        <v>11</v>
      </c>
      <c r="J40" s="88">
        <v>11</v>
      </c>
      <c r="K40" s="86">
        <v>50</v>
      </c>
      <c r="L40" s="86">
        <v>60</v>
      </c>
      <c r="M40" s="86">
        <v>105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2490</v>
      </c>
      <c r="F41" s="86">
        <v>0</v>
      </c>
      <c r="G41" s="86">
        <v>0</v>
      </c>
      <c r="H41" s="87">
        <v>1440</v>
      </c>
      <c r="I41" s="86">
        <v>840</v>
      </c>
      <c r="J41" s="88">
        <v>-38</v>
      </c>
      <c r="K41" s="86">
        <v>1480</v>
      </c>
      <c r="L41" s="86">
        <v>1320</v>
      </c>
      <c r="M41" s="86">
        <v>2390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6457</v>
      </c>
      <c r="F42" s="86">
        <v>6009</v>
      </c>
      <c r="G42" s="86">
        <v>4181</v>
      </c>
      <c r="H42" s="87">
        <v>4165</v>
      </c>
      <c r="I42" s="86">
        <v>4165</v>
      </c>
      <c r="J42" s="88">
        <v>3706</v>
      </c>
      <c r="K42" s="86">
        <v>4450</v>
      </c>
      <c r="L42" s="86">
        <v>3400</v>
      </c>
      <c r="M42" s="86">
        <v>5480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</v>
      </c>
      <c r="F43" s="86">
        <v>44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324</v>
      </c>
      <c r="F44" s="86">
        <v>1595</v>
      </c>
      <c r="G44" s="86">
        <v>1852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-787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6357</v>
      </c>
      <c r="F51" s="72">
        <f t="shared" ref="F51:M51" si="4">F52+F59+F62+F63+F64+F72+F73</f>
        <v>11392</v>
      </c>
      <c r="G51" s="72">
        <f t="shared" si="4"/>
        <v>10800</v>
      </c>
      <c r="H51" s="73">
        <f t="shared" si="4"/>
        <v>20402</v>
      </c>
      <c r="I51" s="72">
        <f t="shared" si="4"/>
        <v>15502</v>
      </c>
      <c r="J51" s="74">
        <f t="shared" si="4"/>
        <v>15347</v>
      </c>
      <c r="K51" s="72">
        <f t="shared" si="4"/>
        <v>22403</v>
      </c>
      <c r="L51" s="72">
        <f t="shared" si="4"/>
        <v>23425</v>
      </c>
      <c r="M51" s="72">
        <f t="shared" si="4"/>
        <v>24667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19</v>
      </c>
      <c r="F52" s="79">
        <f t="shared" ref="F52:M52" si="5">F53+F56</f>
        <v>0</v>
      </c>
      <c r="G52" s="79">
        <f t="shared" si="5"/>
        <v>28</v>
      </c>
      <c r="H52" s="80">
        <f t="shared" si="5"/>
        <v>9</v>
      </c>
      <c r="I52" s="79">
        <f t="shared" si="5"/>
        <v>9</v>
      </c>
      <c r="J52" s="81">
        <f t="shared" si="5"/>
        <v>2</v>
      </c>
      <c r="K52" s="79">
        <f t="shared" si="5"/>
        <v>10</v>
      </c>
      <c r="L52" s="79">
        <f t="shared" si="5"/>
        <v>10</v>
      </c>
      <c r="M52" s="79">
        <f t="shared" si="5"/>
        <v>11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19</v>
      </c>
      <c r="F53" s="93">
        <f t="shared" ref="F53:M53" si="6">SUM(F54:F55)</f>
        <v>0</v>
      </c>
      <c r="G53" s="93">
        <f t="shared" si="6"/>
        <v>28</v>
      </c>
      <c r="H53" s="94">
        <f t="shared" si="6"/>
        <v>9</v>
      </c>
      <c r="I53" s="93">
        <f t="shared" si="6"/>
        <v>9</v>
      </c>
      <c r="J53" s="95">
        <f t="shared" si="6"/>
        <v>2</v>
      </c>
      <c r="K53" s="93">
        <f t="shared" si="6"/>
        <v>10</v>
      </c>
      <c r="L53" s="93">
        <f t="shared" si="6"/>
        <v>10</v>
      </c>
      <c r="M53" s="93">
        <f t="shared" si="6"/>
        <v>11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19</v>
      </c>
      <c r="F55" s="93">
        <v>0</v>
      </c>
      <c r="G55" s="93">
        <v>28</v>
      </c>
      <c r="H55" s="94">
        <v>9</v>
      </c>
      <c r="I55" s="93">
        <v>9</v>
      </c>
      <c r="J55" s="95">
        <v>2</v>
      </c>
      <c r="K55" s="93">
        <v>10</v>
      </c>
      <c r="L55" s="93">
        <v>10</v>
      </c>
      <c r="M55" s="93">
        <v>11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5857</v>
      </c>
      <c r="F59" s="100">
        <f t="shared" ref="F59:M59" si="8">SUM(F60:F61)</f>
        <v>11300</v>
      </c>
      <c r="G59" s="100">
        <f t="shared" si="8"/>
        <v>10500</v>
      </c>
      <c r="H59" s="101">
        <f t="shared" si="8"/>
        <v>20393</v>
      </c>
      <c r="I59" s="100">
        <f t="shared" si="8"/>
        <v>15393</v>
      </c>
      <c r="J59" s="102">
        <f t="shared" si="8"/>
        <v>15300</v>
      </c>
      <c r="K59" s="100">
        <f t="shared" si="8"/>
        <v>22393</v>
      </c>
      <c r="L59" s="100">
        <f t="shared" si="8"/>
        <v>23415</v>
      </c>
      <c r="M59" s="100">
        <f t="shared" si="8"/>
        <v>24656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5857</v>
      </c>
      <c r="F61" s="93">
        <v>11300</v>
      </c>
      <c r="G61" s="93">
        <v>10500</v>
      </c>
      <c r="H61" s="94">
        <v>20393</v>
      </c>
      <c r="I61" s="93">
        <v>15393</v>
      </c>
      <c r="J61" s="95">
        <v>15300</v>
      </c>
      <c r="K61" s="93">
        <v>22393</v>
      </c>
      <c r="L61" s="93">
        <v>23415</v>
      </c>
      <c r="M61" s="93">
        <v>24656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481</v>
      </c>
      <c r="F73" s="86">
        <f t="shared" ref="F73:M73" si="12">SUM(F74:F75)</f>
        <v>92</v>
      </c>
      <c r="G73" s="86">
        <f t="shared" si="12"/>
        <v>272</v>
      </c>
      <c r="H73" s="87">
        <f t="shared" si="12"/>
        <v>0</v>
      </c>
      <c r="I73" s="86">
        <f t="shared" si="12"/>
        <v>100</v>
      </c>
      <c r="J73" s="88">
        <f t="shared" si="12"/>
        <v>45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481</v>
      </c>
      <c r="F74" s="79">
        <v>92</v>
      </c>
      <c r="G74" s="79">
        <v>272</v>
      </c>
      <c r="H74" s="80">
        <v>0</v>
      </c>
      <c r="I74" s="79">
        <v>100</v>
      </c>
      <c r="J74" s="81">
        <v>45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514</v>
      </c>
      <c r="F77" s="72">
        <f t="shared" ref="F77:M77" si="13">F78+F81+F84+F85+F86+F87+F88</f>
        <v>507</v>
      </c>
      <c r="G77" s="72">
        <f t="shared" si="13"/>
        <v>590</v>
      </c>
      <c r="H77" s="73">
        <f t="shared" si="13"/>
        <v>1096</v>
      </c>
      <c r="I77" s="72">
        <f t="shared" si="13"/>
        <v>696</v>
      </c>
      <c r="J77" s="74">
        <f t="shared" si="13"/>
        <v>16</v>
      </c>
      <c r="K77" s="72">
        <f t="shared" si="13"/>
        <v>1125</v>
      </c>
      <c r="L77" s="72">
        <f t="shared" si="13"/>
        <v>1196</v>
      </c>
      <c r="M77" s="72">
        <f t="shared" si="13"/>
        <v>1260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2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2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514</v>
      </c>
      <c r="F81" s="86">
        <f t="shared" ref="F81:M81" si="15">SUM(F82:F83)</f>
        <v>505</v>
      </c>
      <c r="G81" s="86">
        <f t="shared" si="15"/>
        <v>590</v>
      </c>
      <c r="H81" s="87">
        <f t="shared" si="15"/>
        <v>1096</v>
      </c>
      <c r="I81" s="86">
        <f t="shared" si="15"/>
        <v>696</v>
      </c>
      <c r="J81" s="88">
        <f t="shared" si="15"/>
        <v>16</v>
      </c>
      <c r="K81" s="86">
        <f t="shared" si="15"/>
        <v>1125</v>
      </c>
      <c r="L81" s="86">
        <f t="shared" si="15"/>
        <v>1196</v>
      </c>
      <c r="M81" s="86">
        <f t="shared" si="15"/>
        <v>1260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405</v>
      </c>
      <c r="H82" s="80">
        <v>1096</v>
      </c>
      <c r="I82" s="79">
        <v>696</v>
      </c>
      <c r="J82" s="81">
        <v>16</v>
      </c>
      <c r="K82" s="79">
        <v>1125</v>
      </c>
      <c r="L82" s="79">
        <v>1196</v>
      </c>
      <c r="M82" s="79">
        <v>1260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514</v>
      </c>
      <c r="F83" s="93">
        <v>505</v>
      </c>
      <c r="G83" s="93">
        <v>185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3984</v>
      </c>
      <c r="F90" s="72">
        <v>3767</v>
      </c>
      <c r="G90" s="72">
        <v>1800</v>
      </c>
      <c r="H90" s="73">
        <v>2500</v>
      </c>
      <c r="I90" s="72">
        <v>2500</v>
      </c>
      <c r="J90" s="74">
        <v>2500</v>
      </c>
      <c r="K90" s="72">
        <v>2500</v>
      </c>
      <c r="L90" s="72">
        <v>4694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36120</v>
      </c>
      <c r="F92" s="46">
        <f t="shared" ref="F92:M92" si="16">F4+F51+F77+F90</f>
        <v>43215</v>
      </c>
      <c r="G92" s="46">
        <f t="shared" si="16"/>
        <v>34421</v>
      </c>
      <c r="H92" s="47">
        <f t="shared" si="16"/>
        <v>39027</v>
      </c>
      <c r="I92" s="46">
        <f t="shared" si="16"/>
        <v>40539</v>
      </c>
      <c r="J92" s="48">
        <f t="shared" si="16"/>
        <v>38707</v>
      </c>
      <c r="K92" s="46">
        <f t="shared" si="16"/>
        <v>42226</v>
      </c>
      <c r="L92" s="46">
        <f t="shared" si="16"/>
        <v>43952</v>
      </c>
      <c r="M92" s="46">
        <f t="shared" si="16"/>
        <v>46109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11264</v>
      </c>
      <c r="F4" s="72">
        <f t="shared" ref="F4:M4" si="0">F5+F8+F47</f>
        <v>11679</v>
      </c>
      <c r="G4" s="72">
        <f t="shared" si="0"/>
        <v>11375</v>
      </c>
      <c r="H4" s="73">
        <f t="shared" si="0"/>
        <v>7480</v>
      </c>
      <c r="I4" s="72">
        <f t="shared" si="0"/>
        <v>10114</v>
      </c>
      <c r="J4" s="74">
        <f t="shared" si="0"/>
        <v>10028</v>
      </c>
      <c r="K4" s="72">
        <f t="shared" si="0"/>
        <v>7744</v>
      </c>
      <c r="L4" s="72">
        <f t="shared" si="0"/>
        <v>8151</v>
      </c>
      <c r="M4" s="72">
        <f t="shared" si="0"/>
        <v>8772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8384</v>
      </c>
      <c r="F5" s="100">
        <f t="shared" ref="F5:M5" si="1">SUM(F6:F7)</f>
        <v>9102</v>
      </c>
      <c r="G5" s="100">
        <f t="shared" si="1"/>
        <v>10037</v>
      </c>
      <c r="H5" s="101">
        <f t="shared" si="1"/>
        <v>6630</v>
      </c>
      <c r="I5" s="100">
        <f t="shared" si="1"/>
        <v>9452</v>
      </c>
      <c r="J5" s="102">
        <f t="shared" si="1"/>
        <v>9274</v>
      </c>
      <c r="K5" s="100">
        <f t="shared" si="1"/>
        <v>6864</v>
      </c>
      <c r="L5" s="100">
        <f t="shared" si="1"/>
        <v>7226</v>
      </c>
      <c r="M5" s="100">
        <f t="shared" si="1"/>
        <v>7798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7065</v>
      </c>
      <c r="F6" s="79">
        <v>7600</v>
      </c>
      <c r="G6" s="79">
        <v>8532</v>
      </c>
      <c r="H6" s="80">
        <v>6094</v>
      </c>
      <c r="I6" s="79">
        <v>8916</v>
      </c>
      <c r="J6" s="81">
        <v>8738</v>
      </c>
      <c r="K6" s="79">
        <v>6269</v>
      </c>
      <c r="L6" s="79">
        <v>6594</v>
      </c>
      <c r="M6" s="79">
        <v>7172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1319</v>
      </c>
      <c r="F7" s="93">
        <v>1502</v>
      </c>
      <c r="G7" s="93">
        <v>1505</v>
      </c>
      <c r="H7" s="94">
        <v>536</v>
      </c>
      <c r="I7" s="93">
        <v>536</v>
      </c>
      <c r="J7" s="95">
        <v>536</v>
      </c>
      <c r="K7" s="93">
        <v>595</v>
      </c>
      <c r="L7" s="93">
        <v>632</v>
      </c>
      <c r="M7" s="93">
        <v>626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2880</v>
      </c>
      <c r="F8" s="100">
        <f t="shared" ref="F8:M8" si="2">SUM(F9:F46)</f>
        <v>2577</v>
      </c>
      <c r="G8" s="100">
        <f t="shared" si="2"/>
        <v>1338</v>
      </c>
      <c r="H8" s="101">
        <f t="shared" si="2"/>
        <v>850</v>
      </c>
      <c r="I8" s="100">
        <f t="shared" si="2"/>
        <v>662</v>
      </c>
      <c r="J8" s="102">
        <f t="shared" si="2"/>
        <v>754</v>
      </c>
      <c r="K8" s="100">
        <f t="shared" si="2"/>
        <v>880</v>
      </c>
      <c r="L8" s="100">
        <f t="shared" si="2"/>
        <v>925</v>
      </c>
      <c r="M8" s="100">
        <f t="shared" si="2"/>
        <v>974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-259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38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260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77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-21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10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1996</v>
      </c>
      <c r="F17" s="86">
        <v>0</v>
      </c>
      <c r="G17" s="86">
        <v>0</v>
      </c>
      <c r="H17" s="87">
        <v>0</v>
      </c>
      <c r="I17" s="86">
        <v>0</v>
      </c>
      <c r="J17" s="88">
        <v>272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1123</v>
      </c>
      <c r="G22" s="86">
        <v>0</v>
      </c>
      <c r="H22" s="87">
        <v>500</v>
      </c>
      <c r="I22" s="86">
        <v>500</v>
      </c>
      <c r="J22" s="88">
        <v>0</v>
      </c>
      <c r="K22" s="86">
        <v>500</v>
      </c>
      <c r="L22" s="86">
        <v>530</v>
      </c>
      <c r="M22" s="86">
        <v>558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38</v>
      </c>
      <c r="G24" s="86">
        <v>0</v>
      </c>
      <c r="H24" s="87">
        <v>0</v>
      </c>
      <c r="I24" s="86">
        <v>0</v>
      </c>
      <c r="J24" s="88">
        <v>11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1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259</v>
      </c>
      <c r="F29" s="86">
        <v>21</v>
      </c>
      <c r="G29" s="86">
        <v>3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29</v>
      </c>
      <c r="F30" s="86">
        <v>97</v>
      </c>
      <c r="G30" s="86">
        <v>23</v>
      </c>
      <c r="H30" s="87">
        <v>100</v>
      </c>
      <c r="I30" s="86">
        <v>100</v>
      </c>
      <c r="J30" s="88">
        <v>2</v>
      </c>
      <c r="K30" s="86">
        <v>110</v>
      </c>
      <c r="L30" s="86">
        <v>115</v>
      </c>
      <c r="M30" s="86">
        <v>121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35</v>
      </c>
      <c r="F32" s="86">
        <v>211</v>
      </c>
      <c r="G32" s="86">
        <v>178</v>
      </c>
      <c r="H32" s="87">
        <v>0</v>
      </c>
      <c r="I32" s="86">
        <v>0</v>
      </c>
      <c r="J32" s="88">
        <v>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105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100</v>
      </c>
      <c r="I37" s="86">
        <v>100</v>
      </c>
      <c r="J37" s="88">
        <v>7</v>
      </c>
      <c r="K37" s="86">
        <v>110</v>
      </c>
      <c r="L37" s="86">
        <v>115</v>
      </c>
      <c r="M37" s="86">
        <v>121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333</v>
      </c>
      <c r="F40" s="86">
        <v>248</v>
      </c>
      <c r="G40" s="86">
        <v>708</v>
      </c>
      <c r="H40" s="87">
        <v>0</v>
      </c>
      <c r="I40" s="86">
        <v>-300</v>
      </c>
      <c r="J40" s="88">
        <v>43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158</v>
      </c>
      <c r="F42" s="86">
        <v>52</v>
      </c>
      <c r="G42" s="86">
        <v>154</v>
      </c>
      <c r="H42" s="87">
        <v>150</v>
      </c>
      <c r="I42" s="86">
        <v>262</v>
      </c>
      <c r="J42" s="88">
        <v>329</v>
      </c>
      <c r="K42" s="86">
        <v>160</v>
      </c>
      <c r="L42" s="86">
        <v>165</v>
      </c>
      <c r="M42" s="86">
        <v>174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32</v>
      </c>
      <c r="F44" s="86">
        <v>0</v>
      </c>
      <c r="G44" s="86">
        <v>188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787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192</v>
      </c>
      <c r="F51" s="72">
        <f t="shared" ref="F51:M51" si="4">F52+F59+F62+F63+F64+F72+F73</f>
        <v>132</v>
      </c>
      <c r="G51" s="72">
        <f t="shared" si="4"/>
        <v>253</v>
      </c>
      <c r="H51" s="73">
        <f t="shared" si="4"/>
        <v>139</v>
      </c>
      <c r="I51" s="72">
        <f t="shared" si="4"/>
        <v>298</v>
      </c>
      <c r="J51" s="74">
        <f t="shared" si="4"/>
        <v>461</v>
      </c>
      <c r="K51" s="72">
        <f t="shared" si="4"/>
        <v>145</v>
      </c>
      <c r="L51" s="72">
        <f t="shared" si="4"/>
        <v>150</v>
      </c>
      <c r="M51" s="72">
        <f t="shared" si="4"/>
        <v>158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25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25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25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192</v>
      </c>
      <c r="F73" s="86">
        <f t="shared" ref="F73:M73" si="12">SUM(F74:F75)</f>
        <v>132</v>
      </c>
      <c r="G73" s="86">
        <f t="shared" si="12"/>
        <v>253</v>
      </c>
      <c r="H73" s="87">
        <f t="shared" si="12"/>
        <v>139</v>
      </c>
      <c r="I73" s="86">
        <f t="shared" si="12"/>
        <v>298</v>
      </c>
      <c r="J73" s="88">
        <f t="shared" si="12"/>
        <v>436</v>
      </c>
      <c r="K73" s="86">
        <f t="shared" si="12"/>
        <v>145</v>
      </c>
      <c r="L73" s="86">
        <f t="shared" si="12"/>
        <v>150</v>
      </c>
      <c r="M73" s="86">
        <f t="shared" si="12"/>
        <v>158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192</v>
      </c>
      <c r="F74" s="79">
        <v>132</v>
      </c>
      <c r="G74" s="79">
        <v>253</v>
      </c>
      <c r="H74" s="80">
        <v>139</v>
      </c>
      <c r="I74" s="79">
        <v>298</v>
      </c>
      <c r="J74" s="81">
        <v>436</v>
      </c>
      <c r="K74" s="79">
        <v>145</v>
      </c>
      <c r="L74" s="79">
        <v>150</v>
      </c>
      <c r="M74" s="79">
        <v>158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508</v>
      </c>
      <c r="F77" s="72">
        <f t="shared" ref="F77:M77" si="13">F78+F81+F84+F85+F86+F87+F88</f>
        <v>2525</v>
      </c>
      <c r="G77" s="72">
        <f t="shared" si="13"/>
        <v>12765</v>
      </c>
      <c r="H77" s="73">
        <f t="shared" si="13"/>
        <v>12956</v>
      </c>
      <c r="I77" s="72">
        <f t="shared" si="13"/>
        <v>16332</v>
      </c>
      <c r="J77" s="74">
        <f t="shared" si="13"/>
        <v>17928</v>
      </c>
      <c r="K77" s="72">
        <f t="shared" si="13"/>
        <v>1158</v>
      </c>
      <c r="L77" s="72">
        <f t="shared" si="13"/>
        <v>1212</v>
      </c>
      <c r="M77" s="72">
        <f t="shared" si="13"/>
        <v>1276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259</v>
      </c>
      <c r="F78" s="100">
        <f t="shared" ref="F78:M78" si="14">SUM(F79:F80)</f>
        <v>2525</v>
      </c>
      <c r="G78" s="100">
        <f t="shared" si="14"/>
        <v>12738</v>
      </c>
      <c r="H78" s="101">
        <f t="shared" si="14"/>
        <v>12866</v>
      </c>
      <c r="I78" s="100">
        <f t="shared" si="14"/>
        <v>16332</v>
      </c>
      <c r="J78" s="102">
        <f t="shared" si="14"/>
        <v>16716</v>
      </c>
      <c r="K78" s="100">
        <f t="shared" si="14"/>
        <v>1063</v>
      </c>
      <c r="L78" s="100">
        <f t="shared" si="14"/>
        <v>1112</v>
      </c>
      <c r="M78" s="100">
        <f t="shared" si="14"/>
        <v>1171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259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2525</v>
      </c>
      <c r="G80" s="93">
        <v>12738</v>
      </c>
      <c r="H80" s="94">
        <v>12866</v>
      </c>
      <c r="I80" s="93">
        <v>16332</v>
      </c>
      <c r="J80" s="95">
        <v>16716</v>
      </c>
      <c r="K80" s="93">
        <v>1063</v>
      </c>
      <c r="L80" s="93">
        <v>1112</v>
      </c>
      <c r="M80" s="93">
        <v>1171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249</v>
      </c>
      <c r="F81" s="86">
        <f t="shared" ref="F81:M81" si="15">SUM(F82:F83)</f>
        <v>0</v>
      </c>
      <c r="G81" s="86">
        <f t="shared" si="15"/>
        <v>27</v>
      </c>
      <c r="H81" s="87">
        <f t="shared" si="15"/>
        <v>90</v>
      </c>
      <c r="I81" s="86">
        <f t="shared" si="15"/>
        <v>0</v>
      </c>
      <c r="J81" s="88">
        <f t="shared" si="15"/>
        <v>1212</v>
      </c>
      <c r="K81" s="86">
        <f t="shared" si="15"/>
        <v>95</v>
      </c>
      <c r="L81" s="86">
        <f t="shared" si="15"/>
        <v>100</v>
      </c>
      <c r="M81" s="86">
        <f t="shared" si="15"/>
        <v>105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249</v>
      </c>
      <c r="F83" s="93">
        <v>0</v>
      </c>
      <c r="G83" s="93">
        <v>27</v>
      </c>
      <c r="H83" s="94">
        <v>90</v>
      </c>
      <c r="I83" s="93">
        <v>0</v>
      </c>
      <c r="J83" s="95">
        <v>1212</v>
      </c>
      <c r="K83" s="93">
        <v>95</v>
      </c>
      <c r="L83" s="93">
        <v>100</v>
      </c>
      <c r="M83" s="93">
        <v>105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11964</v>
      </c>
      <c r="F92" s="46">
        <f t="shared" ref="F92:M92" si="16">F4+F51+F77+F90</f>
        <v>14336</v>
      </c>
      <c r="G92" s="46">
        <f t="shared" si="16"/>
        <v>24393</v>
      </c>
      <c r="H92" s="47">
        <f t="shared" si="16"/>
        <v>20575</v>
      </c>
      <c r="I92" s="46">
        <f t="shared" si="16"/>
        <v>26744</v>
      </c>
      <c r="J92" s="48">
        <f t="shared" si="16"/>
        <v>28417</v>
      </c>
      <c r="K92" s="46">
        <f t="shared" si="16"/>
        <v>9047</v>
      </c>
      <c r="L92" s="46">
        <f t="shared" si="16"/>
        <v>9513</v>
      </c>
      <c r="M92" s="46">
        <f t="shared" si="16"/>
        <v>10206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2444</v>
      </c>
      <c r="F4" s="72">
        <f t="shared" ref="F4:M4" si="0">F5+F8+F47</f>
        <v>1858</v>
      </c>
      <c r="G4" s="72">
        <f t="shared" si="0"/>
        <v>2304</v>
      </c>
      <c r="H4" s="73">
        <f t="shared" si="0"/>
        <v>3613</v>
      </c>
      <c r="I4" s="72">
        <f t="shared" si="0"/>
        <v>1348</v>
      </c>
      <c r="J4" s="74">
        <f t="shared" si="0"/>
        <v>1644</v>
      </c>
      <c r="K4" s="72">
        <f t="shared" si="0"/>
        <v>2818</v>
      </c>
      <c r="L4" s="72">
        <f t="shared" si="0"/>
        <v>2946</v>
      </c>
      <c r="M4" s="72">
        <f t="shared" si="0"/>
        <v>3102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1372</v>
      </c>
      <c r="F5" s="100">
        <f t="shared" ref="F5:M5" si="1">SUM(F6:F7)</f>
        <v>1190</v>
      </c>
      <c r="G5" s="100">
        <f t="shared" si="1"/>
        <v>1427</v>
      </c>
      <c r="H5" s="101">
        <f t="shared" si="1"/>
        <v>2723</v>
      </c>
      <c r="I5" s="100">
        <f t="shared" si="1"/>
        <v>823</v>
      </c>
      <c r="J5" s="102">
        <f t="shared" si="1"/>
        <v>1233</v>
      </c>
      <c r="K5" s="100">
        <f t="shared" si="1"/>
        <v>1887</v>
      </c>
      <c r="L5" s="100">
        <f t="shared" si="1"/>
        <v>1974</v>
      </c>
      <c r="M5" s="100">
        <f t="shared" si="1"/>
        <v>2078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1208</v>
      </c>
      <c r="F6" s="79">
        <v>1089</v>
      </c>
      <c r="G6" s="79">
        <v>1305</v>
      </c>
      <c r="H6" s="80">
        <v>2304</v>
      </c>
      <c r="I6" s="79">
        <v>404</v>
      </c>
      <c r="J6" s="81">
        <v>814</v>
      </c>
      <c r="K6" s="79">
        <v>1591</v>
      </c>
      <c r="L6" s="79">
        <v>1664</v>
      </c>
      <c r="M6" s="79">
        <v>1752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164</v>
      </c>
      <c r="F7" s="93">
        <v>101</v>
      </c>
      <c r="G7" s="93">
        <v>122</v>
      </c>
      <c r="H7" s="94">
        <v>419</v>
      </c>
      <c r="I7" s="93">
        <v>419</v>
      </c>
      <c r="J7" s="95">
        <v>419</v>
      </c>
      <c r="K7" s="93">
        <v>296</v>
      </c>
      <c r="L7" s="93">
        <v>310</v>
      </c>
      <c r="M7" s="93">
        <v>326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1072</v>
      </c>
      <c r="F8" s="100">
        <f t="shared" ref="F8:M8" si="2">SUM(F9:F46)</f>
        <v>668</v>
      </c>
      <c r="G8" s="100">
        <f t="shared" si="2"/>
        <v>877</v>
      </c>
      <c r="H8" s="101">
        <f t="shared" si="2"/>
        <v>890</v>
      </c>
      <c r="I8" s="100">
        <f t="shared" si="2"/>
        <v>525</v>
      </c>
      <c r="J8" s="102">
        <f t="shared" si="2"/>
        <v>411</v>
      </c>
      <c r="K8" s="100">
        <f t="shared" si="2"/>
        <v>931</v>
      </c>
      <c r="L8" s="100">
        <f t="shared" si="2"/>
        <v>972</v>
      </c>
      <c r="M8" s="100">
        <f t="shared" si="2"/>
        <v>1024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23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35</v>
      </c>
      <c r="J28" s="88">
        <v>182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869</v>
      </c>
      <c r="F32" s="86">
        <v>452</v>
      </c>
      <c r="G32" s="86">
        <v>8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502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42</v>
      </c>
      <c r="G37" s="86">
        <v>0</v>
      </c>
      <c r="H37" s="87">
        <v>220</v>
      </c>
      <c r="I37" s="86">
        <v>220</v>
      </c>
      <c r="J37" s="88">
        <v>88</v>
      </c>
      <c r="K37" s="86">
        <v>239</v>
      </c>
      <c r="L37" s="86">
        <v>248</v>
      </c>
      <c r="M37" s="86">
        <v>261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102</v>
      </c>
      <c r="F39" s="86">
        <v>101</v>
      </c>
      <c r="G39" s="86">
        <v>88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64</v>
      </c>
      <c r="G40" s="86">
        <v>59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80</v>
      </c>
      <c r="F42" s="86">
        <v>9</v>
      </c>
      <c r="G42" s="86">
        <v>80</v>
      </c>
      <c r="H42" s="87">
        <v>50</v>
      </c>
      <c r="I42" s="86">
        <v>50</v>
      </c>
      <c r="J42" s="88">
        <v>141</v>
      </c>
      <c r="K42" s="86">
        <v>42</v>
      </c>
      <c r="L42" s="86">
        <v>44</v>
      </c>
      <c r="M42" s="86">
        <v>47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21</v>
      </c>
      <c r="F44" s="86">
        <v>0</v>
      </c>
      <c r="G44" s="86">
        <v>117</v>
      </c>
      <c r="H44" s="87">
        <v>620</v>
      </c>
      <c r="I44" s="86">
        <v>220</v>
      </c>
      <c r="J44" s="88">
        <v>0</v>
      </c>
      <c r="K44" s="86">
        <v>650</v>
      </c>
      <c r="L44" s="86">
        <v>680</v>
      </c>
      <c r="M44" s="86">
        <v>716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</v>
      </c>
      <c r="F51" s="72">
        <f t="shared" ref="F51:M51" si="4">F52+F59+F62+F63+F64+F72+F73</f>
        <v>0</v>
      </c>
      <c r="G51" s="72">
        <f t="shared" si="4"/>
        <v>81</v>
      </c>
      <c r="H51" s="73">
        <f t="shared" si="4"/>
        <v>0</v>
      </c>
      <c r="I51" s="72">
        <f t="shared" si="4"/>
        <v>0</v>
      </c>
      <c r="J51" s="74">
        <f t="shared" si="4"/>
        <v>36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15</v>
      </c>
      <c r="F73" s="86">
        <f t="shared" ref="F73:M73" si="12">SUM(F74:F75)</f>
        <v>0</v>
      </c>
      <c r="G73" s="86">
        <f t="shared" si="12"/>
        <v>81</v>
      </c>
      <c r="H73" s="87">
        <f t="shared" si="12"/>
        <v>0</v>
      </c>
      <c r="I73" s="86">
        <f t="shared" si="12"/>
        <v>0</v>
      </c>
      <c r="J73" s="88">
        <f t="shared" si="12"/>
        <v>36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15</v>
      </c>
      <c r="F74" s="79">
        <v>0</v>
      </c>
      <c r="G74" s="79">
        <v>81</v>
      </c>
      <c r="H74" s="80">
        <v>0</v>
      </c>
      <c r="I74" s="79">
        <v>0</v>
      </c>
      <c r="J74" s="81">
        <v>36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84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115</v>
      </c>
      <c r="I77" s="72">
        <f t="shared" si="13"/>
        <v>115</v>
      </c>
      <c r="J77" s="74">
        <f t="shared" si="13"/>
        <v>0</v>
      </c>
      <c r="K77" s="72">
        <f t="shared" si="13"/>
        <v>120</v>
      </c>
      <c r="L77" s="72">
        <f t="shared" si="13"/>
        <v>125</v>
      </c>
      <c r="M77" s="72">
        <f t="shared" si="13"/>
        <v>132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115</v>
      </c>
      <c r="I81" s="86">
        <f t="shared" si="15"/>
        <v>115</v>
      </c>
      <c r="J81" s="88">
        <f t="shared" si="15"/>
        <v>0</v>
      </c>
      <c r="K81" s="86">
        <f t="shared" si="15"/>
        <v>120</v>
      </c>
      <c r="L81" s="86">
        <f t="shared" si="15"/>
        <v>125</v>
      </c>
      <c r="M81" s="86">
        <f t="shared" si="15"/>
        <v>132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115</v>
      </c>
      <c r="I82" s="79">
        <v>115</v>
      </c>
      <c r="J82" s="81">
        <v>0</v>
      </c>
      <c r="K82" s="79">
        <v>120</v>
      </c>
      <c r="L82" s="79">
        <v>125</v>
      </c>
      <c r="M82" s="79">
        <v>132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84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168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2543</v>
      </c>
      <c r="F92" s="46">
        <f t="shared" ref="F92:M92" si="16">F4+F51+F77+F90</f>
        <v>1858</v>
      </c>
      <c r="G92" s="46">
        <f t="shared" si="16"/>
        <v>2553</v>
      </c>
      <c r="H92" s="47">
        <f t="shared" si="16"/>
        <v>3728</v>
      </c>
      <c r="I92" s="46">
        <f t="shared" si="16"/>
        <v>1463</v>
      </c>
      <c r="J92" s="48">
        <f t="shared" si="16"/>
        <v>1680</v>
      </c>
      <c r="K92" s="46">
        <f t="shared" si="16"/>
        <v>2938</v>
      </c>
      <c r="L92" s="46">
        <f t="shared" si="16"/>
        <v>3071</v>
      </c>
      <c r="M92" s="46">
        <f t="shared" si="16"/>
        <v>3234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150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5" t="s">
        <v>124</v>
      </c>
      <c r="C4" s="33">
        <v>36120</v>
      </c>
      <c r="D4" s="33">
        <v>43215</v>
      </c>
      <c r="E4" s="33">
        <v>34421</v>
      </c>
      <c r="F4" s="27">
        <v>39027</v>
      </c>
      <c r="G4" s="28">
        <v>40539</v>
      </c>
      <c r="H4" s="29">
        <v>38707</v>
      </c>
      <c r="I4" s="33">
        <v>42226</v>
      </c>
      <c r="J4" s="33">
        <v>43952</v>
      </c>
      <c r="K4" s="33">
        <v>46109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141</v>
      </c>
      <c r="C5" s="33">
        <v>11964</v>
      </c>
      <c r="D5" s="33">
        <v>14336</v>
      </c>
      <c r="E5" s="33">
        <v>24393</v>
      </c>
      <c r="F5" s="32">
        <v>20575</v>
      </c>
      <c r="G5" s="33">
        <v>26744</v>
      </c>
      <c r="H5" s="34">
        <v>28417</v>
      </c>
      <c r="I5" s="33">
        <v>9047</v>
      </c>
      <c r="J5" s="33">
        <v>9513</v>
      </c>
      <c r="K5" s="33">
        <v>10206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142</v>
      </c>
      <c r="C6" s="33">
        <v>2543</v>
      </c>
      <c r="D6" s="33">
        <v>1858</v>
      </c>
      <c r="E6" s="33">
        <v>2553</v>
      </c>
      <c r="F6" s="32">
        <v>3728</v>
      </c>
      <c r="G6" s="33">
        <v>1463</v>
      </c>
      <c r="H6" s="34">
        <v>1680</v>
      </c>
      <c r="I6" s="33">
        <v>2938</v>
      </c>
      <c r="J6" s="33">
        <v>3071</v>
      </c>
      <c r="K6" s="33">
        <v>3234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143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144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145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146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147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148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125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122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126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139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140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50627</v>
      </c>
      <c r="D19" s="46">
        <f t="shared" ref="D19:K19" si="1">SUM(D4:D18)</f>
        <v>59409</v>
      </c>
      <c r="E19" s="46">
        <f t="shared" si="1"/>
        <v>61367</v>
      </c>
      <c r="F19" s="47">
        <f t="shared" si="1"/>
        <v>63330</v>
      </c>
      <c r="G19" s="46">
        <f t="shared" si="1"/>
        <v>68746</v>
      </c>
      <c r="H19" s="48">
        <f t="shared" si="1"/>
        <v>68804</v>
      </c>
      <c r="I19" s="46">
        <f t="shared" si="1"/>
        <v>54211</v>
      </c>
      <c r="J19" s="46">
        <f t="shared" si="1"/>
        <v>56536</v>
      </c>
      <c r="K19" s="46">
        <f t="shared" si="1"/>
        <v>59549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38973</v>
      </c>
      <c r="D4" s="20">
        <f t="shared" ref="D4:K4" si="0">SUM(D5:D7)</f>
        <v>41086</v>
      </c>
      <c r="E4" s="20">
        <f t="shared" si="0"/>
        <v>34910</v>
      </c>
      <c r="F4" s="21">
        <f t="shared" si="0"/>
        <v>26122</v>
      </c>
      <c r="G4" s="20">
        <f t="shared" si="0"/>
        <v>33303</v>
      </c>
      <c r="H4" s="22">
        <f t="shared" si="0"/>
        <v>32516</v>
      </c>
      <c r="I4" s="20">
        <f t="shared" si="0"/>
        <v>26760</v>
      </c>
      <c r="J4" s="20">
        <f t="shared" si="0"/>
        <v>25734</v>
      </c>
      <c r="K4" s="20">
        <f t="shared" si="0"/>
        <v>32056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20238</v>
      </c>
      <c r="D5" s="28">
        <v>20093</v>
      </c>
      <c r="E5" s="28">
        <v>21615</v>
      </c>
      <c r="F5" s="27">
        <v>13938</v>
      </c>
      <c r="G5" s="28">
        <v>20976</v>
      </c>
      <c r="H5" s="29">
        <v>20981</v>
      </c>
      <c r="I5" s="28">
        <v>13815</v>
      </c>
      <c r="J5" s="28">
        <v>14567</v>
      </c>
      <c r="K5" s="29">
        <v>15485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18735</v>
      </c>
      <c r="D6" s="33">
        <v>20993</v>
      </c>
      <c r="E6" s="33">
        <v>13295</v>
      </c>
      <c r="F6" s="32">
        <v>12184</v>
      </c>
      <c r="G6" s="33">
        <v>12327</v>
      </c>
      <c r="H6" s="34">
        <v>11535</v>
      </c>
      <c r="I6" s="33">
        <v>12945</v>
      </c>
      <c r="J6" s="33">
        <v>11167</v>
      </c>
      <c r="K6" s="34">
        <v>16571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6564</v>
      </c>
      <c r="D8" s="20">
        <f t="shared" ref="D8:K8" si="1">SUM(D9:D15)</f>
        <v>11524</v>
      </c>
      <c r="E8" s="20">
        <f t="shared" si="1"/>
        <v>11134</v>
      </c>
      <c r="F8" s="21">
        <f t="shared" si="1"/>
        <v>20541</v>
      </c>
      <c r="G8" s="20">
        <f t="shared" si="1"/>
        <v>15800</v>
      </c>
      <c r="H8" s="22">
        <f t="shared" si="1"/>
        <v>15844</v>
      </c>
      <c r="I8" s="20">
        <f t="shared" si="1"/>
        <v>22548</v>
      </c>
      <c r="J8" s="20">
        <f t="shared" si="1"/>
        <v>23575</v>
      </c>
      <c r="K8" s="20">
        <f t="shared" si="1"/>
        <v>24825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19</v>
      </c>
      <c r="D9" s="28">
        <v>0</v>
      </c>
      <c r="E9" s="28">
        <v>28</v>
      </c>
      <c r="F9" s="27">
        <v>9</v>
      </c>
      <c r="G9" s="28">
        <v>9</v>
      </c>
      <c r="H9" s="29">
        <v>27</v>
      </c>
      <c r="I9" s="28">
        <v>10</v>
      </c>
      <c r="J9" s="28">
        <v>10</v>
      </c>
      <c r="K9" s="29">
        <v>11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5857</v>
      </c>
      <c r="D10" s="33">
        <v>11300</v>
      </c>
      <c r="E10" s="33">
        <v>10500</v>
      </c>
      <c r="F10" s="32">
        <v>20393</v>
      </c>
      <c r="G10" s="33">
        <v>15393</v>
      </c>
      <c r="H10" s="34">
        <v>15300</v>
      </c>
      <c r="I10" s="33">
        <v>22393</v>
      </c>
      <c r="J10" s="33">
        <v>23415</v>
      </c>
      <c r="K10" s="34">
        <v>24656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688</v>
      </c>
      <c r="D15" s="36">
        <v>224</v>
      </c>
      <c r="E15" s="36">
        <v>606</v>
      </c>
      <c r="F15" s="35">
        <v>139</v>
      </c>
      <c r="G15" s="36">
        <v>398</v>
      </c>
      <c r="H15" s="37">
        <v>517</v>
      </c>
      <c r="I15" s="36">
        <v>145</v>
      </c>
      <c r="J15" s="36">
        <v>150</v>
      </c>
      <c r="K15" s="37">
        <v>158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1106</v>
      </c>
      <c r="D16" s="20">
        <f t="shared" ref="D16:K16" si="2">SUM(D17:D23)</f>
        <v>3032</v>
      </c>
      <c r="E16" s="20">
        <f t="shared" si="2"/>
        <v>13355</v>
      </c>
      <c r="F16" s="21">
        <f t="shared" si="2"/>
        <v>14167</v>
      </c>
      <c r="G16" s="20">
        <f t="shared" si="2"/>
        <v>17143</v>
      </c>
      <c r="H16" s="22">
        <f t="shared" si="2"/>
        <v>17944</v>
      </c>
      <c r="I16" s="20">
        <f t="shared" si="2"/>
        <v>2403</v>
      </c>
      <c r="J16" s="20">
        <f t="shared" si="2"/>
        <v>2533</v>
      </c>
      <c r="K16" s="20">
        <f t="shared" si="2"/>
        <v>2668</v>
      </c>
    </row>
    <row r="17" spans="1:11" s="14" customFormat="1" ht="12.75" customHeight="1" x14ac:dyDescent="0.25">
      <c r="A17" s="25"/>
      <c r="B17" s="26" t="s">
        <v>22</v>
      </c>
      <c r="C17" s="27">
        <v>259</v>
      </c>
      <c r="D17" s="28">
        <v>2527</v>
      </c>
      <c r="E17" s="28">
        <v>12738</v>
      </c>
      <c r="F17" s="27">
        <v>12866</v>
      </c>
      <c r="G17" s="28">
        <v>16332</v>
      </c>
      <c r="H17" s="29">
        <v>16716</v>
      </c>
      <c r="I17" s="28">
        <v>1063</v>
      </c>
      <c r="J17" s="28">
        <v>1112</v>
      </c>
      <c r="K17" s="29">
        <v>1171</v>
      </c>
    </row>
    <row r="18" spans="1:11" s="14" customFormat="1" ht="12.75" customHeight="1" x14ac:dyDescent="0.25">
      <c r="A18" s="25"/>
      <c r="B18" s="26" t="s">
        <v>23</v>
      </c>
      <c r="C18" s="32">
        <v>763</v>
      </c>
      <c r="D18" s="33">
        <v>505</v>
      </c>
      <c r="E18" s="33">
        <v>617</v>
      </c>
      <c r="F18" s="32">
        <v>1301</v>
      </c>
      <c r="G18" s="33">
        <v>811</v>
      </c>
      <c r="H18" s="34">
        <v>1228</v>
      </c>
      <c r="I18" s="33">
        <v>1340</v>
      </c>
      <c r="J18" s="33">
        <v>1421</v>
      </c>
      <c r="K18" s="34">
        <v>1497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84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3984</v>
      </c>
      <c r="D24" s="20">
        <v>3767</v>
      </c>
      <c r="E24" s="20">
        <v>1968</v>
      </c>
      <c r="F24" s="21">
        <v>2500</v>
      </c>
      <c r="G24" s="20">
        <v>2500</v>
      </c>
      <c r="H24" s="22">
        <v>2500</v>
      </c>
      <c r="I24" s="20">
        <v>2500</v>
      </c>
      <c r="J24" s="20">
        <v>4694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50627</v>
      </c>
      <c r="D26" s="46">
        <f t="shared" ref="D26:K26" si="3">+D4+D8+D16+D24</f>
        <v>59409</v>
      </c>
      <c r="E26" s="46">
        <f t="shared" si="3"/>
        <v>61367</v>
      </c>
      <c r="F26" s="47">
        <f t="shared" si="3"/>
        <v>63330</v>
      </c>
      <c r="G26" s="46">
        <f t="shared" si="3"/>
        <v>68746</v>
      </c>
      <c r="H26" s="48">
        <f t="shared" si="3"/>
        <v>68804</v>
      </c>
      <c r="I26" s="46">
        <f t="shared" si="3"/>
        <v>54211</v>
      </c>
      <c r="J26" s="46">
        <f t="shared" si="3"/>
        <v>56536</v>
      </c>
      <c r="K26" s="46">
        <f t="shared" si="3"/>
        <v>59549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136</v>
      </c>
      <c r="C4" s="33">
        <v>30263</v>
      </c>
      <c r="D4" s="33">
        <v>31915</v>
      </c>
      <c r="E4" s="33">
        <v>23921</v>
      </c>
      <c r="F4" s="27">
        <v>18634</v>
      </c>
      <c r="G4" s="28">
        <v>25146</v>
      </c>
      <c r="H4" s="29">
        <v>23407</v>
      </c>
      <c r="I4" s="33">
        <v>19833</v>
      </c>
      <c r="J4" s="33">
        <v>20537</v>
      </c>
      <c r="K4" s="33">
        <v>21453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137</v>
      </c>
      <c r="C5" s="33">
        <v>5857</v>
      </c>
      <c r="D5" s="33">
        <v>11300</v>
      </c>
      <c r="E5" s="33">
        <v>10500</v>
      </c>
      <c r="F5" s="32">
        <v>20393</v>
      </c>
      <c r="G5" s="33">
        <v>15393</v>
      </c>
      <c r="H5" s="34">
        <v>15300</v>
      </c>
      <c r="I5" s="33">
        <v>22393</v>
      </c>
      <c r="J5" s="33">
        <v>23415</v>
      </c>
      <c r="K5" s="33">
        <v>24656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36120</v>
      </c>
      <c r="D19" s="46">
        <f t="shared" ref="D19:K19" si="1">SUM(D4:D18)</f>
        <v>43215</v>
      </c>
      <c r="E19" s="46">
        <f t="shared" si="1"/>
        <v>34421</v>
      </c>
      <c r="F19" s="47">
        <f t="shared" si="1"/>
        <v>39027</v>
      </c>
      <c r="G19" s="46">
        <f t="shared" si="1"/>
        <v>40539</v>
      </c>
      <c r="H19" s="48">
        <f t="shared" si="1"/>
        <v>38707</v>
      </c>
      <c r="I19" s="46">
        <f t="shared" si="1"/>
        <v>42226</v>
      </c>
      <c r="J19" s="46">
        <f t="shared" si="1"/>
        <v>43952</v>
      </c>
      <c r="K19" s="46">
        <f t="shared" si="1"/>
        <v>46109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25265</v>
      </c>
      <c r="D4" s="20">
        <f t="shared" ref="D4:K4" si="0">SUM(D5:D7)</f>
        <v>27549</v>
      </c>
      <c r="E4" s="20">
        <f t="shared" si="0"/>
        <v>21231</v>
      </c>
      <c r="F4" s="21">
        <f t="shared" si="0"/>
        <v>15029</v>
      </c>
      <c r="G4" s="20">
        <f t="shared" si="0"/>
        <v>21841</v>
      </c>
      <c r="H4" s="22">
        <f t="shared" si="0"/>
        <v>20844</v>
      </c>
      <c r="I4" s="20">
        <f t="shared" si="0"/>
        <v>16198</v>
      </c>
      <c r="J4" s="20">
        <f t="shared" si="0"/>
        <v>14637</v>
      </c>
      <c r="K4" s="20">
        <f t="shared" si="0"/>
        <v>20182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10482</v>
      </c>
      <c r="D5" s="28">
        <v>9801</v>
      </c>
      <c r="E5" s="28">
        <v>10151</v>
      </c>
      <c r="F5" s="27">
        <v>4585</v>
      </c>
      <c r="G5" s="28">
        <v>10701</v>
      </c>
      <c r="H5" s="29">
        <v>10474</v>
      </c>
      <c r="I5" s="28">
        <v>5064</v>
      </c>
      <c r="J5" s="28">
        <v>5367</v>
      </c>
      <c r="K5" s="29">
        <v>5609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14783</v>
      </c>
      <c r="D6" s="33">
        <v>17748</v>
      </c>
      <c r="E6" s="33">
        <v>11080</v>
      </c>
      <c r="F6" s="32">
        <v>10444</v>
      </c>
      <c r="G6" s="33">
        <v>11140</v>
      </c>
      <c r="H6" s="34">
        <v>10370</v>
      </c>
      <c r="I6" s="33">
        <v>11134</v>
      </c>
      <c r="J6" s="33">
        <v>9270</v>
      </c>
      <c r="K6" s="34">
        <v>14573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6357</v>
      </c>
      <c r="D8" s="20">
        <f t="shared" ref="D8:K8" si="1">SUM(D9:D15)</f>
        <v>11392</v>
      </c>
      <c r="E8" s="20">
        <f t="shared" si="1"/>
        <v>10800</v>
      </c>
      <c r="F8" s="21">
        <f t="shared" si="1"/>
        <v>20402</v>
      </c>
      <c r="G8" s="20">
        <f t="shared" si="1"/>
        <v>15502</v>
      </c>
      <c r="H8" s="22">
        <f t="shared" si="1"/>
        <v>15347</v>
      </c>
      <c r="I8" s="20">
        <f t="shared" si="1"/>
        <v>22403</v>
      </c>
      <c r="J8" s="20">
        <f t="shared" si="1"/>
        <v>23425</v>
      </c>
      <c r="K8" s="20">
        <f t="shared" si="1"/>
        <v>24667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19</v>
      </c>
      <c r="D9" s="28">
        <v>0</v>
      </c>
      <c r="E9" s="28">
        <v>28</v>
      </c>
      <c r="F9" s="27">
        <v>9</v>
      </c>
      <c r="G9" s="28">
        <v>9</v>
      </c>
      <c r="H9" s="29">
        <v>2</v>
      </c>
      <c r="I9" s="28">
        <v>10</v>
      </c>
      <c r="J9" s="28">
        <v>10</v>
      </c>
      <c r="K9" s="29">
        <v>11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5857</v>
      </c>
      <c r="D10" s="33">
        <v>11300</v>
      </c>
      <c r="E10" s="33">
        <v>10500</v>
      </c>
      <c r="F10" s="32">
        <v>20393</v>
      </c>
      <c r="G10" s="33">
        <v>15393</v>
      </c>
      <c r="H10" s="34">
        <v>15300</v>
      </c>
      <c r="I10" s="33">
        <v>22393</v>
      </c>
      <c r="J10" s="33">
        <v>23415</v>
      </c>
      <c r="K10" s="34">
        <v>24656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481</v>
      </c>
      <c r="D15" s="36">
        <v>92</v>
      </c>
      <c r="E15" s="36">
        <v>272</v>
      </c>
      <c r="F15" s="35">
        <v>0</v>
      </c>
      <c r="G15" s="36">
        <v>100</v>
      </c>
      <c r="H15" s="37">
        <v>45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514</v>
      </c>
      <c r="D16" s="20">
        <f t="shared" ref="D16:K16" si="2">SUM(D17:D23)</f>
        <v>507</v>
      </c>
      <c r="E16" s="20">
        <f t="shared" si="2"/>
        <v>590</v>
      </c>
      <c r="F16" s="21">
        <f t="shared" si="2"/>
        <v>1096</v>
      </c>
      <c r="G16" s="20">
        <f t="shared" si="2"/>
        <v>696</v>
      </c>
      <c r="H16" s="22">
        <f t="shared" si="2"/>
        <v>16</v>
      </c>
      <c r="I16" s="20">
        <f t="shared" si="2"/>
        <v>1125</v>
      </c>
      <c r="J16" s="20">
        <f t="shared" si="2"/>
        <v>1196</v>
      </c>
      <c r="K16" s="20">
        <f t="shared" si="2"/>
        <v>1260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2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514</v>
      </c>
      <c r="D18" s="33">
        <v>505</v>
      </c>
      <c r="E18" s="33">
        <v>590</v>
      </c>
      <c r="F18" s="32">
        <v>1096</v>
      </c>
      <c r="G18" s="33">
        <v>696</v>
      </c>
      <c r="H18" s="34">
        <v>16</v>
      </c>
      <c r="I18" s="33">
        <v>1125</v>
      </c>
      <c r="J18" s="33">
        <v>1196</v>
      </c>
      <c r="K18" s="34">
        <v>1260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3984</v>
      </c>
      <c r="D24" s="20">
        <v>3767</v>
      </c>
      <c r="E24" s="20">
        <v>1800</v>
      </c>
      <c r="F24" s="21">
        <v>2500</v>
      </c>
      <c r="G24" s="20">
        <v>2500</v>
      </c>
      <c r="H24" s="22">
        <v>2500</v>
      </c>
      <c r="I24" s="20">
        <v>2500</v>
      </c>
      <c r="J24" s="20">
        <v>4694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36120</v>
      </c>
      <c r="D26" s="46">
        <f t="shared" ref="D26:K26" si="3">+D4+D8+D16+D24</f>
        <v>43215</v>
      </c>
      <c r="E26" s="46">
        <f t="shared" si="3"/>
        <v>34421</v>
      </c>
      <c r="F26" s="47">
        <f t="shared" si="3"/>
        <v>39027</v>
      </c>
      <c r="G26" s="46">
        <f t="shared" si="3"/>
        <v>40539</v>
      </c>
      <c r="H26" s="48">
        <f t="shared" si="3"/>
        <v>38707</v>
      </c>
      <c r="I26" s="46">
        <f t="shared" si="3"/>
        <v>42226</v>
      </c>
      <c r="J26" s="46">
        <f t="shared" si="3"/>
        <v>43952</v>
      </c>
      <c r="K26" s="46">
        <f t="shared" si="3"/>
        <v>46109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124</v>
      </c>
      <c r="C4" s="33">
        <v>11964</v>
      </c>
      <c r="D4" s="33">
        <v>14336</v>
      </c>
      <c r="E4" s="33">
        <v>24393</v>
      </c>
      <c r="F4" s="27">
        <v>20575</v>
      </c>
      <c r="G4" s="28">
        <v>26744</v>
      </c>
      <c r="H4" s="29">
        <v>28417</v>
      </c>
      <c r="I4" s="33">
        <v>9047</v>
      </c>
      <c r="J4" s="33">
        <v>9513</v>
      </c>
      <c r="K4" s="33">
        <v>10206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4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11964</v>
      </c>
      <c r="D19" s="46">
        <f t="shared" ref="D19:K19" si="1">SUM(D4:D18)</f>
        <v>14336</v>
      </c>
      <c r="E19" s="46">
        <f t="shared" si="1"/>
        <v>24393</v>
      </c>
      <c r="F19" s="47">
        <f t="shared" si="1"/>
        <v>20575</v>
      </c>
      <c r="G19" s="46">
        <f t="shared" si="1"/>
        <v>26744</v>
      </c>
      <c r="H19" s="48">
        <f t="shared" si="1"/>
        <v>28417</v>
      </c>
      <c r="I19" s="46">
        <f t="shared" si="1"/>
        <v>9047</v>
      </c>
      <c r="J19" s="46">
        <f t="shared" si="1"/>
        <v>9513</v>
      </c>
      <c r="K19" s="46">
        <f t="shared" si="1"/>
        <v>10206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11264</v>
      </c>
      <c r="D4" s="20">
        <f t="shared" ref="D4:K4" si="0">SUM(D5:D7)</f>
        <v>11679</v>
      </c>
      <c r="E4" s="20">
        <f t="shared" si="0"/>
        <v>11375</v>
      </c>
      <c r="F4" s="21">
        <f t="shared" si="0"/>
        <v>7480</v>
      </c>
      <c r="G4" s="20">
        <f t="shared" si="0"/>
        <v>10114</v>
      </c>
      <c r="H4" s="22">
        <f t="shared" si="0"/>
        <v>10028</v>
      </c>
      <c r="I4" s="20">
        <f t="shared" si="0"/>
        <v>7744</v>
      </c>
      <c r="J4" s="20">
        <f t="shared" si="0"/>
        <v>8151</v>
      </c>
      <c r="K4" s="20">
        <f t="shared" si="0"/>
        <v>8772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8384</v>
      </c>
      <c r="D5" s="28">
        <v>9102</v>
      </c>
      <c r="E5" s="28">
        <v>10037</v>
      </c>
      <c r="F5" s="27">
        <v>6630</v>
      </c>
      <c r="G5" s="28">
        <v>9452</v>
      </c>
      <c r="H5" s="29">
        <v>9274</v>
      </c>
      <c r="I5" s="28">
        <v>6864</v>
      </c>
      <c r="J5" s="28">
        <v>7226</v>
      </c>
      <c r="K5" s="29">
        <v>7798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2880</v>
      </c>
      <c r="D6" s="33">
        <v>2577</v>
      </c>
      <c r="E6" s="33">
        <v>1338</v>
      </c>
      <c r="F6" s="32">
        <v>850</v>
      </c>
      <c r="G6" s="33">
        <v>662</v>
      </c>
      <c r="H6" s="34">
        <v>754</v>
      </c>
      <c r="I6" s="33">
        <v>880</v>
      </c>
      <c r="J6" s="33">
        <v>925</v>
      </c>
      <c r="K6" s="34">
        <v>974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192</v>
      </c>
      <c r="D8" s="20">
        <f t="shared" ref="D8:K8" si="1">SUM(D9:D15)</f>
        <v>132</v>
      </c>
      <c r="E8" s="20">
        <f t="shared" si="1"/>
        <v>253</v>
      </c>
      <c r="F8" s="21">
        <f t="shared" si="1"/>
        <v>139</v>
      </c>
      <c r="G8" s="20">
        <f t="shared" si="1"/>
        <v>298</v>
      </c>
      <c r="H8" s="22">
        <f t="shared" si="1"/>
        <v>461</v>
      </c>
      <c r="I8" s="20">
        <f t="shared" si="1"/>
        <v>145</v>
      </c>
      <c r="J8" s="20">
        <f t="shared" si="1"/>
        <v>150</v>
      </c>
      <c r="K8" s="20">
        <f t="shared" si="1"/>
        <v>158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25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192</v>
      </c>
      <c r="D15" s="36">
        <v>132</v>
      </c>
      <c r="E15" s="36">
        <v>253</v>
      </c>
      <c r="F15" s="35">
        <v>139</v>
      </c>
      <c r="G15" s="36">
        <v>298</v>
      </c>
      <c r="H15" s="37">
        <v>436</v>
      </c>
      <c r="I15" s="36">
        <v>145</v>
      </c>
      <c r="J15" s="36">
        <v>150</v>
      </c>
      <c r="K15" s="37">
        <v>158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508</v>
      </c>
      <c r="D16" s="20">
        <f t="shared" ref="D16:K16" si="2">SUM(D17:D23)</f>
        <v>2525</v>
      </c>
      <c r="E16" s="20">
        <f t="shared" si="2"/>
        <v>12765</v>
      </c>
      <c r="F16" s="21">
        <f t="shared" si="2"/>
        <v>12956</v>
      </c>
      <c r="G16" s="20">
        <f t="shared" si="2"/>
        <v>16332</v>
      </c>
      <c r="H16" s="22">
        <f t="shared" si="2"/>
        <v>17928</v>
      </c>
      <c r="I16" s="20">
        <f t="shared" si="2"/>
        <v>1158</v>
      </c>
      <c r="J16" s="20">
        <f t="shared" si="2"/>
        <v>1212</v>
      </c>
      <c r="K16" s="20">
        <f t="shared" si="2"/>
        <v>1276</v>
      </c>
    </row>
    <row r="17" spans="1:11" s="14" customFormat="1" ht="12.75" customHeight="1" x14ac:dyDescent="0.25">
      <c r="A17" s="25"/>
      <c r="B17" s="26" t="s">
        <v>22</v>
      </c>
      <c r="C17" s="27">
        <v>259</v>
      </c>
      <c r="D17" s="28">
        <v>2525</v>
      </c>
      <c r="E17" s="28">
        <v>12738</v>
      </c>
      <c r="F17" s="27">
        <v>12866</v>
      </c>
      <c r="G17" s="28">
        <v>16332</v>
      </c>
      <c r="H17" s="29">
        <v>16716</v>
      </c>
      <c r="I17" s="28">
        <v>1063</v>
      </c>
      <c r="J17" s="28">
        <v>1112</v>
      </c>
      <c r="K17" s="29">
        <v>1171</v>
      </c>
    </row>
    <row r="18" spans="1:11" s="14" customFormat="1" ht="12.75" customHeight="1" x14ac:dyDescent="0.25">
      <c r="A18" s="25"/>
      <c r="B18" s="26" t="s">
        <v>23</v>
      </c>
      <c r="C18" s="32">
        <v>249</v>
      </c>
      <c r="D18" s="33">
        <v>0</v>
      </c>
      <c r="E18" s="33">
        <v>27</v>
      </c>
      <c r="F18" s="32">
        <v>90</v>
      </c>
      <c r="G18" s="33">
        <v>0</v>
      </c>
      <c r="H18" s="34">
        <v>1212</v>
      </c>
      <c r="I18" s="33">
        <v>95</v>
      </c>
      <c r="J18" s="33">
        <v>100</v>
      </c>
      <c r="K18" s="34">
        <v>105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11964</v>
      </c>
      <c r="D26" s="46">
        <f t="shared" ref="D26:K26" si="3">+D4+D8+D16+D24</f>
        <v>14336</v>
      </c>
      <c r="E26" s="46">
        <f t="shared" si="3"/>
        <v>24393</v>
      </c>
      <c r="F26" s="47">
        <f t="shared" si="3"/>
        <v>20575</v>
      </c>
      <c r="G26" s="46">
        <f t="shared" si="3"/>
        <v>26744</v>
      </c>
      <c r="H26" s="48">
        <f t="shared" si="3"/>
        <v>28417</v>
      </c>
      <c r="I26" s="46">
        <f t="shared" si="3"/>
        <v>9047</v>
      </c>
      <c r="J26" s="46">
        <f t="shared" si="3"/>
        <v>9513</v>
      </c>
      <c r="K26" s="46">
        <f t="shared" si="3"/>
        <v>10206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138</v>
      </c>
      <c r="C4" s="33">
        <v>2543</v>
      </c>
      <c r="D4" s="33">
        <v>1858</v>
      </c>
      <c r="E4" s="33">
        <v>2553</v>
      </c>
      <c r="F4" s="27">
        <v>3728</v>
      </c>
      <c r="G4" s="28">
        <v>1463</v>
      </c>
      <c r="H4" s="29">
        <v>1680</v>
      </c>
      <c r="I4" s="33">
        <v>2938</v>
      </c>
      <c r="J4" s="33">
        <v>3071</v>
      </c>
      <c r="K4" s="33">
        <v>3234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2543</v>
      </c>
      <c r="D19" s="46">
        <f t="shared" ref="D19:K19" si="1">SUM(D4:D18)</f>
        <v>1858</v>
      </c>
      <c r="E19" s="46">
        <f t="shared" si="1"/>
        <v>2553</v>
      </c>
      <c r="F19" s="47">
        <f t="shared" si="1"/>
        <v>3728</v>
      </c>
      <c r="G19" s="46">
        <f t="shared" si="1"/>
        <v>1463</v>
      </c>
      <c r="H19" s="48">
        <f t="shared" si="1"/>
        <v>1680</v>
      </c>
      <c r="I19" s="46">
        <f t="shared" si="1"/>
        <v>2938</v>
      </c>
      <c r="J19" s="46">
        <f t="shared" si="1"/>
        <v>3071</v>
      </c>
      <c r="K19" s="46">
        <f t="shared" si="1"/>
        <v>3234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2444</v>
      </c>
      <c r="D4" s="20">
        <f t="shared" ref="D4:K4" si="0">SUM(D5:D7)</f>
        <v>1858</v>
      </c>
      <c r="E4" s="20">
        <f t="shared" si="0"/>
        <v>2304</v>
      </c>
      <c r="F4" s="21">
        <f t="shared" si="0"/>
        <v>3613</v>
      </c>
      <c r="G4" s="20">
        <f t="shared" si="0"/>
        <v>1348</v>
      </c>
      <c r="H4" s="22">
        <f t="shared" si="0"/>
        <v>1644</v>
      </c>
      <c r="I4" s="20">
        <f t="shared" si="0"/>
        <v>2818</v>
      </c>
      <c r="J4" s="20">
        <f t="shared" si="0"/>
        <v>2946</v>
      </c>
      <c r="K4" s="20">
        <f t="shared" si="0"/>
        <v>3102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1372</v>
      </c>
      <c r="D5" s="28">
        <v>1190</v>
      </c>
      <c r="E5" s="28">
        <v>1427</v>
      </c>
      <c r="F5" s="27">
        <v>2723</v>
      </c>
      <c r="G5" s="28">
        <v>823</v>
      </c>
      <c r="H5" s="29">
        <v>1233</v>
      </c>
      <c r="I5" s="28">
        <v>1887</v>
      </c>
      <c r="J5" s="28">
        <v>1974</v>
      </c>
      <c r="K5" s="29">
        <v>2078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1072</v>
      </c>
      <c r="D6" s="33">
        <v>668</v>
      </c>
      <c r="E6" s="33">
        <v>877</v>
      </c>
      <c r="F6" s="32">
        <v>890</v>
      </c>
      <c r="G6" s="33">
        <v>525</v>
      </c>
      <c r="H6" s="34">
        <v>411</v>
      </c>
      <c r="I6" s="33">
        <v>931</v>
      </c>
      <c r="J6" s="33">
        <v>972</v>
      </c>
      <c r="K6" s="34">
        <v>1024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</v>
      </c>
      <c r="D8" s="20">
        <f t="shared" ref="D8:K8" si="1">SUM(D9:D15)</f>
        <v>0</v>
      </c>
      <c r="E8" s="20">
        <f t="shared" si="1"/>
        <v>81</v>
      </c>
      <c r="F8" s="21">
        <f t="shared" si="1"/>
        <v>0</v>
      </c>
      <c r="G8" s="20">
        <f t="shared" si="1"/>
        <v>0</v>
      </c>
      <c r="H8" s="22">
        <f t="shared" si="1"/>
        <v>36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15</v>
      </c>
      <c r="D15" s="36">
        <v>0</v>
      </c>
      <c r="E15" s="36">
        <v>81</v>
      </c>
      <c r="F15" s="35">
        <v>0</v>
      </c>
      <c r="G15" s="36">
        <v>0</v>
      </c>
      <c r="H15" s="37">
        <v>36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84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115</v>
      </c>
      <c r="G16" s="20">
        <f t="shared" si="2"/>
        <v>115</v>
      </c>
      <c r="H16" s="22">
        <f t="shared" si="2"/>
        <v>0</v>
      </c>
      <c r="I16" s="20">
        <f t="shared" si="2"/>
        <v>120</v>
      </c>
      <c r="J16" s="20">
        <f t="shared" si="2"/>
        <v>125</v>
      </c>
      <c r="K16" s="20">
        <f t="shared" si="2"/>
        <v>132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115</v>
      </c>
      <c r="G18" s="33">
        <v>115</v>
      </c>
      <c r="H18" s="34">
        <v>0</v>
      </c>
      <c r="I18" s="33">
        <v>120</v>
      </c>
      <c r="J18" s="33">
        <v>125</v>
      </c>
      <c r="K18" s="34">
        <v>132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84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168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2543</v>
      </c>
      <c r="D26" s="46">
        <f t="shared" ref="D26:K26" si="3">+D4+D8+D16+D24</f>
        <v>1858</v>
      </c>
      <c r="E26" s="46">
        <f t="shared" si="3"/>
        <v>2553</v>
      </c>
      <c r="F26" s="47">
        <f t="shared" si="3"/>
        <v>3728</v>
      </c>
      <c r="G26" s="46">
        <f t="shared" si="3"/>
        <v>1463</v>
      </c>
      <c r="H26" s="48">
        <f t="shared" si="3"/>
        <v>1680</v>
      </c>
      <c r="I26" s="46">
        <f t="shared" si="3"/>
        <v>2938</v>
      </c>
      <c r="J26" s="46">
        <f t="shared" si="3"/>
        <v>3071</v>
      </c>
      <c r="K26" s="46">
        <f t="shared" si="3"/>
        <v>3234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2014-05-29T13:33:22Z</dcterms:created>
  <dcterms:modified xsi:type="dcterms:W3CDTF">2014-05-30T09:23:29Z</dcterms:modified>
</cp:coreProperties>
</file>